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Outbreak Section\PH Protection &amp; Promotion\Project Management\Toolkit\New Case Study\Case Study Documents\Documents\Module 1\Tools\"/>
    </mc:Choice>
  </mc:AlternateContent>
  <bookViews>
    <workbookView xWindow="0" yWindow="0" windowWidth="6210" windowHeight="6540" activeTab="2"/>
  </bookViews>
  <sheets>
    <sheet name="Home" sheetId="1" r:id="rId1"/>
    <sheet name="Linelist" sheetId="2" r:id="rId2"/>
    <sheet name="SummaryTables" sheetId="3" r:id="rId3"/>
    <sheet name="EpiUpdateChart" sheetId="4" r:id="rId4"/>
    <sheet name="PivotTable" sheetId="5" r:id="rId5"/>
    <sheet name="Data Dictionary" sheetId="6" r:id="rId6"/>
    <sheet name="DropDownMenuOptions" sheetId="7" r:id="rId7"/>
  </sheets>
  <externalReferences>
    <externalReference r:id="rId8"/>
  </externalReferences>
  <calcPr calcId="162913"/>
  <pivotCaches>
    <pivotCache cacheId="1"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5" l="1"/>
  <c r="E14" i="4"/>
  <c r="C14" i="4"/>
  <c r="C13" i="4"/>
  <c r="C12" i="4"/>
  <c r="C11" i="4"/>
  <c r="C10" i="4"/>
  <c r="C9" i="4"/>
  <c r="E8" i="4"/>
  <c r="C8" i="4"/>
  <c r="C7" i="4"/>
  <c r="C6" i="4"/>
  <c r="C4" i="4"/>
  <c r="B2" i="4"/>
  <c r="E27" i="3"/>
  <c r="D27" i="3"/>
  <c r="F27" i="3" s="1"/>
  <c r="C27" i="3"/>
  <c r="E26" i="3"/>
  <c r="D26" i="3"/>
  <c r="F26" i="3" s="1"/>
  <c r="C26" i="3"/>
  <c r="E25" i="3"/>
  <c r="D25" i="3"/>
  <c r="F25" i="3" s="1"/>
  <c r="C25" i="3"/>
  <c r="E24" i="3"/>
  <c r="D24" i="3"/>
  <c r="F24" i="3" s="1"/>
  <c r="C24" i="3"/>
  <c r="E23" i="3"/>
  <c r="D23" i="3"/>
  <c r="F23" i="3" s="1"/>
  <c r="C23" i="3"/>
  <c r="E22" i="3"/>
  <c r="D22" i="3"/>
  <c r="F22" i="3" s="1"/>
  <c r="C22" i="3"/>
  <c r="E21" i="3"/>
  <c r="D21" i="3"/>
  <c r="F21" i="3" s="1"/>
  <c r="C21" i="3"/>
  <c r="J20" i="3"/>
  <c r="I20" i="3"/>
  <c r="K20" i="3" s="1"/>
  <c r="H20" i="3"/>
  <c r="E20" i="3"/>
  <c r="D20" i="3"/>
  <c r="F20" i="3" s="1"/>
  <c r="C20" i="3"/>
  <c r="J19" i="3"/>
  <c r="I19" i="3"/>
  <c r="K19" i="3" s="1"/>
  <c r="H19" i="3"/>
  <c r="E19" i="3"/>
  <c r="D19" i="3"/>
  <c r="F19" i="3" s="1"/>
  <c r="C19" i="3"/>
  <c r="J18" i="3"/>
  <c r="I18" i="3"/>
  <c r="K18" i="3" s="1"/>
  <c r="H18" i="3"/>
  <c r="E18" i="3"/>
  <c r="D18" i="3"/>
  <c r="F18" i="3" s="1"/>
  <c r="C18" i="3"/>
  <c r="J17" i="3"/>
  <c r="I17" i="3"/>
  <c r="K17" i="3" s="1"/>
  <c r="H17" i="3"/>
  <c r="E17" i="3"/>
  <c r="D17" i="3"/>
  <c r="F17" i="3" s="1"/>
  <c r="C17" i="3"/>
  <c r="J16" i="3"/>
  <c r="I16" i="3"/>
  <c r="K16" i="3" s="1"/>
  <c r="H16" i="3"/>
  <c r="E16" i="3"/>
  <c r="D16" i="3"/>
  <c r="F16" i="3" s="1"/>
  <c r="C16" i="3"/>
  <c r="I13" i="3"/>
  <c r="D13" i="3"/>
  <c r="I12" i="3"/>
  <c r="D12" i="3"/>
  <c r="I11" i="3"/>
  <c r="D11" i="3"/>
  <c r="I10" i="3"/>
  <c r="D10" i="3"/>
  <c r="D9" i="3" s="1"/>
  <c r="D7" i="3"/>
  <c r="I6" i="3"/>
  <c r="D6" i="3"/>
  <c r="I5" i="3"/>
  <c r="D5" i="3"/>
  <c r="D4" i="3"/>
  <c r="B1" i="3"/>
  <c r="B1" i="2"/>
</calcChain>
</file>

<file path=xl/comments1.xml><?xml version="1.0" encoding="utf-8"?>
<comments xmlns="http://schemas.openxmlformats.org/spreadsheetml/2006/main">
  <authors>
    <author>Sujani Sivanantharajah</author>
  </authors>
  <commentList>
    <comment ref="A4" authorId="0" shapeId="0">
      <text>
        <r>
          <rPr>
            <sz val="8"/>
            <color indexed="81"/>
            <rFont val="Tahoma"/>
            <family val="2"/>
          </rPr>
          <t>Modify title to your outbreak - this will update all page titles</t>
        </r>
      </text>
    </comment>
  </commentList>
</comments>
</file>

<file path=xl/sharedStrings.xml><?xml version="1.0" encoding="utf-8"?>
<sst xmlns="http://schemas.openxmlformats.org/spreadsheetml/2006/main" count="378" uniqueCount="276">
  <si>
    <t xml:space="preserve">&lt;Outbreak #&gt; | &lt;Outbreak/Event Name&gt; </t>
  </si>
  <si>
    <t>This tool can be used to organize cases during an outbreak investigation. 
Up to 200 cases and 70 exposures can be added to the line list tab.</t>
  </si>
  <si>
    <t>LINE LIST</t>
  </si>
  <si>
    <t>SUMMARY TABLE</t>
  </si>
  <si>
    <t>EPI UPDATE CHART</t>
  </si>
  <si>
    <t>PIVOT TABLE</t>
  </si>
  <si>
    <t>DATA DICTIONARY</t>
  </si>
  <si>
    <t>Refer to datadictionary as needed.</t>
  </si>
  <si>
    <t>Case Identification</t>
  </si>
  <si>
    <t>Place</t>
  </si>
  <si>
    <t>Person</t>
  </si>
  <si>
    <t>Time/Date</t>
  </si>
  <si>
    <t>Symptoms/Complications</t>
  </si>
  <si>
    <t>Clinical Specimen/Diagnostics</t>
  </si>
  <si>
    <t>Other</t>
  </si>
  <si>
    <t>Exposures/Risk Factors</t>
  </si>
  <si>
    <r>
      <t xml:space="preserve">Case ID
</t>
    </r>
    <r>
      <rPr>
        <sz val="11"/>
        <color theme="1"/>
        <rFont val="Calibri"/>
        <family val="2"/>
        <scheme val="minor"/>
      </rPr>
      <t>(Required field)</t>
    </r>
  </si>
  <si>
    <t>Provincial ID</t>
  </si>
  <si>
    <t>Laboratory ID</t>
  </si>
  <si>
    <t>Case Initials</t>
  </si>
  <si>
    <t>P/T</t>
  </si>
  <si>
    <t>HU</t>
  </si>
  <si>
    <t>City</t>
  </si>
  <si>
    <t>Age</t>
  </si>
  <si>
    <t>Sex</t>
  </si>
  <si>
    <t>Case Status</t>
  </si>
  <si>
    <t>Report Date to Health Unit</t>
  </si>
  <si>
    <t>Report Date to ________</t>
  </si>
  <si>
    <t>Illness Onset Date</t>
  </si>
  <si>
    <t>Specimen Collection Date</t>
  </si>
  <si>
    <t>Isolation Date</t>
  </si>
  <si>
    <t>MLVA Report Date</t>
  </si>
  <si>
    <t>Other Date</t>
  </si>
  <si>
    <t>Asymptomatic</t>
  </si>
  <si>
    <t>Diarrhea</t>
  </si>
  <si>
    <t>Bloody Diarrhea (HUS)</t>
  </si>
  <si>
    <t>Vomiting</t>
  </si>
  <si>
    <t>Headache</t>
  </si>
  <si>
    <t>Chills</t>
  </si>
  <si>
    <t>Nausea</t>
  </si>
  <si>
    <t>Muscle Aches</t>
  </si>
  <si>
    <t>Fever</t>
  </si>
  <si>
    <t>Abdominal Cramps</t>
  </si>
  <si>
    <t>Hospitalized</t>
  </si>
  <si>
    <t>Death</t>
  </si>
  <si>
    <t>Underlying Illness</t>
  </si>
  <si>
    <t>Pregnant</t>
  </si>
  <si>
    <t>Other Complications</t>
  </si>
  <si>
    <t>Specimen Collection Done</t>
  </si>
  <si>
    <t>Type of Specimen Collected</t>
  </si>
  <si>
    <t>Genus Species (Pathogen)</t>
  </si>
  <si>
    <t>Serotype/Serovar</t>
  </si>
  <si>
    <t>WGS Cluster Code</t>
  </si>
  <si>
    <t>MLVA</t>
  </si>
  <si>
    <t>Notes</t>
  </si>
  <si>
    <t>Link to Other Cases</t>
  </si>
  <si>
    <t>Questionnaire Received</t>
  </si>
  <si>
    <t>Questionnaire Type Used</t>
  </si>
  <si>
    <t>exposure 1</t>
  </si>
  <si>
    <t>exposure 2</t>
  </si>
  <si>
    <t>exposure 3</t>
  </si>
  <si>
    <t>exposure 4</t>
  </si>
  <si>
    <t>exposure 5</t>
  </si>
  <si>
    <t>exposure 6</t>
  </si>
  <si>
    <t>exposure 7</t>
  </si>
  <si>
    <t>exposure 8</t>
  </si>
  <si>
    <t>exposure 9</t>
  </si>
  <si>
    <t>exposure 10</t>
  </si>
  <si>
    <t>exposure 11</t>
  </si>
  <si>
    <t>exposure 12</t>
  </si>
  <si>
    <t>exposure 13</t>
  </si>
  <si>
    <t>exposure 14</t>
  </si>
  <si>
    <t>exposure 15</t>
  </si>
  <si>
    <t>exposure 16</t>
  </si>
  <si>
    <t>exposure 17</t>
  </si>
  <si>
    <t>exposure 18</t>
  </si>
  <si>
    <t>exposure 19</t>
  </si>
  <si>
    <t>exposure 20</t>
  </si>
  <si>
    <t>exposure 21</t>
  </si>
  <si>
    <t>exposure 22</t>
  </si>
  <si>
    <t>exposure 23</t>
  </si>
  <si>
    <t>exposure 24</t>
  </si>
  <si>
    <t>exposure 25</t>
  </si>
  <si>
    <t>exposure 26</t>
  </si>
  <si>
    <t>exposure 27</t>
  </si>
  <si>
    <t>exposure 28</t>
  </si>
  <si>
    <t>exposure 29</t>
  </si>
  <si>
    <t>exposure 30</t>
  </si>
  <si>
    <t>exposure 31</t>
  </si>
  <si>
    <t>exposure 32</t>
  </si>
  <si>
    <t>exposure 33</t>
  </si>
  <si>
    <t>exposure 34</t>
  </si>
  <si>
    <t>exposure 35</t>
  </si>
  <si>
    <t>exposure 36</t>
  </si>
  <si>
    <t>exposure 37</t>
  </si>
  <si>
    <t>exposure 38</t>
  </si>
  <si>
    <t>exposure 39</t>
  </si>
  <si>
    <t>exposure 40</t>
  </si>
  <si>
    <t>exposure 41</t>
  </si>
  <si>
    <t>exposure 42</t>
  </si>
  <si>
    <t>exposure 43</t>
  </si>
  <si>
    <t>exposure 44</t>
  </si>
  <si>
    <t>exposure 45</t>
  </si>
  <si>
    <t>exposure 46</t>
  </si>
  <si>
    <t>exposure 47</t>
  </si>
  <si>
    <t>exposure 48</t>
  </si>
  <si>
    <t>exposure 49</t>
  </si>
  <si>
    <t>exposure 50</t>
  </si>
  <si>
    <t>exposure 51</t>
  </si>
  <si>
    <t>exposure 52</t>
  </si>
  <si>
    <t>exposure 53</t>
  </si>
  <si>
    <t>exposure 54</t>
  </si>
  <si>
    <t>exposure 55</t>
  </si>
  <si>
    <t>exposure 56</t>
  </si>
  <si>
    <t>exposure 57</t>
  </si>
  <si>
    <t>exposure 58</t>
  </si>
  <si>
    <t>exposure 59</t>
  </si>
  <si>
    <t>exposure 60</t>
  </si>
  <si>
    <t>exposure 61</t>
  </si>
  <si>
    <t>exposure 62</t>
  </si>
  <si>
    <t>exposure 63</t>
  </si>
  <si>
    <t>exposure 64</t>
  </si>
  <si>
    <t>exposure 65</t>
  </si>
  <si>
    <t>exposure 66</t>
  </si>
  <si>
    <t>exposure 67</t>
  </si>
  <si>
    <t>exposure 68</t>
  </si>
  <si>
    <t>exposure 69</t>
  </si>
  <si>
    <t>exposure 70</t>
  </si>
  <si>
    <t>exposure 71</t>
  </si>
  <si>
    <t>Summary of Cases</t>
  </si>
  <si>
    <t>TOTAL CASES</t>
  </si>
  <si>
    <t>ONSET DATES</t>
  </si>
  <si>
    <t>Confirmed Cases</t>
  </si>
  <si>
    <t>Start</t>
  </si>
  <si>
    <t>Probable Cases</t>
  </si>
  <si>
    <t>End</t>
  </si>
  <si>
    <t>Unknown</t>
  </si>
  <si>
    <r>
      <t xml:space="preserve">SEX                 </t>
    </r>
    <r>
      <rPr>
        <i/>
        <sz val="12"/>
        <color theme="0"/>
        <rFont val="Calibri"/>
        <family val="2"/>
        <scheme val="minor"/>
      </rPr>
      <t>known for:</t>
    </r>
  </si>
  <si>
    <t>AGE</t>
  </si>
  <si>
    <t>Number of Females</t>
  </si>
  <si>
    <t>Mean</t>
  </si>
  <si>
    <t>Median</t>
  </si>
  <si>
    <t>Number of Males</t>
  </si>
  <si>
    <t>Min Age</t>
  </si>
  <si>
    <t>Max Age</t>
  </si>
  <si>
    <t>SYMPTOMS</t>
  </si>
  <si>
    <t>Yes</t>
  </si>
  <si>
    <t>No</t>
  </si>
  <si>
    <t>%Y=Y/Y+N</t>
  </si>
  <si>
    <t>COMPLICATIONS</t>
  </si>
  <si>
    <t>Epidemiologic Update</t>
  </si>
  <si>
    <t>Case Count</t>
  </si>
  <si>
    <t>Age (years)</t>
  </si>
  <si>
    <t xml:space="preserve">   Range</t>
  </si>
  <si>
    <t>to</t>
  </si>
  <si>
    <r>
      <t xml:space="preserve">Sex
</t>
    </r>
    <r>
      <rPr>
        <sz val="12"/>
        <color theme="1"/>
        <rFont val="Calibri"/>
        <family val="2"/>
        <scheme val="minor"/>
      </rPr>
      <t>% Female</t>
    </r>
  </si>
  <si>
    <t>Hospitalizations</t>
  </si>
  <si>
    <t>HUS</t>
  </si>
  <si>
    <t>Deaths</t>
  </si>
  <si>
    <t>Onset date range</t>
  </si>
  <si>
    <t>Epi-curve</t>
  </si>
  <si>
    <t>&lt;copy and paste epi curve here&gt;</t>
  </si>
  <si>
    <t>†Note: &lt;enter case definition for "confirmed" and "probable"&gt;</t>
  </si>
  <si>
    <t>Pivot Table Analysis</t>
  </si>
  <si>
    <t>Make sure that every row has an ID (column A must be filled for every case).</t>
  </si>
  <si>
    <t>Use this page for any pivot table analysis; click on "Count of ID" to begin adding to your pivot table (a pane on the right will open).</t>
  </si>
  <si>
    <t>What is a Pivot Table?</t>
  </si>
  <si>
    <t>Field Name Definition</t>
  </si>
  <si>
    <t>Rationale</t>
  </si>
  <si>
    <t>Variable Format</t>
  </si>
  <si>
    <t>Case ID</t>
  </si>
  <si>
    <r>
      <t xml:space="preserve">ID </t>
    </r>
    <r>
      <rPr>
        <u/>
        <sz val="11"/>
        <rFont val="Calibri"/>
        <family val="2"/>
        <scheme val="minor"/>
      </rPr>
      <t>assigned</t>
    </r>
    <r>
      <rPr>
        <sz val="11"/>
        <rFont val="Calibri"/>
        <family val="2"/>
        <scheme val="minor"/>
      </rPr>
      <t xml:space="preserve"> by organization/agency investigating the outbreak</t>
    </r>
  </si>
  <si>
    <t xml:space="preserve">Case ID is used for identification of cases </t>
  </si>
  <si>
    <t>Alphanumeric</t>
  </si>
  <si>
    <t>P/T public health case ID supplied by P/T (e.g. iPHIS number)</t>
  </si>
  <si>
    <t>P/T case ID allows provincial colleagues to accurately identify the individual within their database for data verification and supports accurate linkage with laboratory identifiers and national IDs</t>
  </si>
  <si>
    <t>ID assigned by the laboratory, e.g. provincial laboratory, National Microbiology Lab (NML)</t>
  </si>
  <si>
    <t>If relevant, the initials of the case can be included</t>
  </si>
  <si>
    <t>Text</t>
  </si>
  <si>
    <t>Province/Territory where case usually resides. This field is typically the field that is used to assign a case to a P/T for case updates (follow-up)</t>
  </si>
  <si>
    <t>P/T of usual residence is used in geographic analysis and for data management purposes</t>
  </si>
  <si>
    <t>Drop down menu: lists each P/T</t>
  </si>
  <si>
    <t>Health Unit (HU) where case usually resides</t>
  </si>
  <si>
    <t>Health Unit is used in geographic analysis and for data management purposes</t>
  </si>
  <si>
    <t>City where case usually resides</t>
  </si>
  <si>
    <t>City is used in geographic analysis and for data management purposes.</t>
  </si>
  <si>
    <t>Age of case at time of illness onset</t>
  </si>
  <si>
    <t xml:space="preserve">Age allows for identification of age-related trends at varying degrees of granularity, from specific years to compiled age-groups appropriate for the particular analysis </t>
  </si>
  <si>
    <t>The age of the person, expressed in years (and months for children under 1 year of age), at time of illness</t>
  </si>
  <si>
    <t>Legal sex of case</t>
  </si>
  <si>
    <t>Sex allows for the identification and analysis of differential impacts and outcomes experienced by different sexes, and better identification of at-risk populations</t>
  </si>
  <si>
    <t>Drop down menu: Male, Female, &lt;leave blank&gt;</t>
  </si>
  <si>
    <t>Classification of case's status in the investigation specific to each investigation. 
Case definitions will be defined at the time of OICC investigation and will vary by circumstance. The category list can be modified with different case naming conventions if needed. Laboratory confirmed and Probable are most often used.</t>
  </si>
  <si>
    <t>Classification Status supports the appropriate categorization of a case for reporting requirements and analysis</t>
  </si>
  <si>
    <t>Drop down menu: Confirmed, Probably, Unknown, &lt;leave blank&gt;</t>
  </si>
  <si>
    <t>Date case was reported to the local health unit.</t>
  </si>
  <si>
    <t>Date case reported allows for measurement of timeliness of case notification during an investigation.</t>
  </si>
  <si>
    <t>yyyy-mm-dd</t>
  </si>
  <si>
    <t xml:space="preserve">Date case was reported to an organization/agency of choice.
</t>
  </si>
  <si>
    <t>The date when the case began showing symptoms.</t>
  </si>
  <si>
    <t>Symptom onset date type allows for data management and supports appropriate reporting and analysis.</t>
  </si>
  <si>
    <t>The date when the specimen was collected.</t>
  </si>
  <si>
    <t>Allows for data management and supports appropriate reporting and analysis.</t>
  </si>
  <si>
    <t>The date when the specimen was isolated.</t>
  </si>
  <si>
    <t>The date when MLVA results were uploaded by NML.</t>
  </si>
  <si>
    <t>Any other date of interest can be entered.</t>
  </si>
  <si>
    <t>Case did not show any symptoms.</t>
  </si>
  <si>
    <t>Drop down menu: Yes, No, Don't Know (DK), N/A, &lt;leave blank&gt;</t>
  </si>
  <si>
    <t>Three of more loose stools within 24 hours.</t>
  </si>
  <si>
    <t>Hemolytic Uremic Syndrome (HUS). This field is only to be filled out if the case has E. coli</t>
  </si>
  <si>
    <t>HUS is used as a measure of severity and burden of illness.</t>
  </si>
  <si>
    <t>Whether the person was admitted to hospital in relation to the reported episode of the disease/condition.  Individuals who visit an emergency room or outpatient clinic are not included</t>
  </si>
  <si>
    <t>Admitted to hospital is used as a measure of severity and burden of illness.</t>
  </si>
  <si>
    <t>The vital status of the person</t>
  </si>
  <si>
    <t>Died is used to calculate case fatality and mortality rates and to estimate severity and burden of illness.</t>
  </si>
  <si>
    <r>
      <t xml:space="preserve">List any pre-existing medical conditions that the case currently has or is experiencing, that may result in a compromised immune system, thus placing the case at higher risk for more severe disease.
</t>
    </r>
    <r>
      <rPr>
        <i/>
        <sz val="11"/>
        <rFont val="Calibri"/>
        <family val="2"/>
        <scheme val="minor"/>
      </rPr>
      <t xml:space="preserve">It is acknowledged that this variable is not systematically collected across jurisdictions. Variable is optional but available to capture information if it is collected by some jurisdictions. This variable could be very helpful in identifying pathogens with increased virulence. For example, if you were seeing increased rates of hospitalisations, HUS or deaths in young people, it would be important to understand if these individuals were healthy, or considered higher risk given underlying conditions.  </t>
    </r>
  </si>
  <si>
    <t xml:space="preserve">Underlying illnesses is used in the analysis of risk. Individuals with underlying illness are known to be at higher risk for more severe disease. </t>
  </si>
  <si>
    <t>Whether the person is pregnant. To be entered for Listeria outbreak investigations only. If the case is a male enter "not applicable"</t>
  </si>
  <si>
    <t xml:space="preserve">Pregnancy is used to describe the case and population at risk; also to help hypothesize on the source of illness. </t>
  </si>
  <si>
    <t>Report if any other complications reported.</t>
  </si>
  <si>
    <t>Other complications is used in the analysis of risk.</t>
  </si>
  <si>
    <t>Whether any specimen testing was done for this case.</t>
  </si>
  <si>
    <t>The type of specimen collected for each case: food, stool, blood, environmental.</t>
  </si>
  <si>
    <t>Drop down menu: Food, Stool, blood, Environmental, N/A</t>
  </si>
  <si>
    <t>The pathogen isolated for each case.</t>
  </si>
  <si>
    <t>Serotype information for the isolated pathogen.</t>
  </si>
  <si>
    <t>Cluster code assigned by PulseNet Canada.</t>
  </si>
  <si>
    <t>MLVA information for the case.</t>
  </si>
  <si>
    <t>Notes related to clinical specimen testing or diagnostics</t>
  </si>
  <si>
    <t>List the National ID of the case(s) that  are linked to this case</t>
  </si>
  <si>
    <t>Cases linked to other cases is used to document epidemiologic links between cases where common exposures may have occurred.</t>
  </si>
  <si>
    <t>(Abbreviated P/T characters-#)</t>
  </si>
  <si>
    <t>Whether questionnaires were received for each case.</t>
  </si>
  <si>
    <t>Track the type/name of the questionnaire on file for the case.</t>
  </si>
  <si>
    <t>Other Notes can be captured here.</t>
  </si>
  <si>
    <t>Exposures/Risk Factors (Exposures #1-71)</t>
  </si>
  <si>
    <t xml:space="preserve">Exposure(s) of interest at the initial stage of the investigation (including travel/animal exposures); specific exposures are reported as separate variables. Preliminary exposure information includes travel, food consumption, animal contact, and social events. </t>
  </si>
  <si>
    <t>Preliminary exposure information can provide initial hypotheses regarding source, as well as initial inclusion/exclusion criteria for cases (e.g. exclusion of travel-related cases). Additional (more detailed) exposure information, such as that from hypothesis-generating questionnaires, should be captured in a separate investigation-specific database.</t>
  </si>
  <si>
    <t>Drop Down Menu Options</t>
  </si>
  <si>
    <t>Gender</t>
  </si>
  <si>
    <t>Yes/No</t>
  </si>
  <si>
    <t>Type of Specime</t>
  </si>
  <si>
    <t>Pathogen</t>
  </si>
  <si>
    <t>AB</t>
  </si>
  <si>
    <t>M</t>
  </si>
  <si>
    <t>Y</t>
  </si>
  <si>
    <t>Confirmed</t>
  </si>
  <si>
    <t>Food</t>
  </si>
  <si>
    <t>Campylobacter</t>
  </si>
  <si>
    <t>BC</t>
  </si>
  <si>
    <t>F</t>
  </si>
  <si>
    <t>N</t>
  </si>
  <si>
    <t>Probable</t>
  </si>
  <si>
    <t>Stool</t>
  </si>
  <si>
    <t>Clostridium botulinum</t>
  </si>
  <si>
    <t>MB</t>
  </si>
  <si>
    <t>DK</t>
  </si>
  <si>
    <t>Blood</t>
  </si>
  <si>
    <t>Clostridium perfringens</t>
  </si>
  <si>
    <t>NB</t>
  </si>
  <si>
    <t>N/A</t>
  </si>
  <si>
    <t>Environmental</t>
  </si>
  <si>
    <t>E.coli</t>
  </si>
  <si>
    <t>NL</t>
  </si>
  <si>
    <t>Listeria</t>
  </si>
  <si>
    <t>NS</t>
  </si>
  <si>
    <t>Norovirus</t>
  </si>
  <si>
    <t>NT</t>
  </si>
  <si>
    <t>Salmonella</t>
  </si>
  <si>
    <t>NU</t>
  </si>
  <si>
    <t>Shigella</t>
  </si>
  <si>
    <t>ON</t>
  </si>
  <si>
    <t>PEI</t>
  </si>
  <si>
    <t>QC</t>
  </si>
  <si>
    <t>SK</t>
  </si>
  <si>
    <t>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</si>
</sst>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3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Arial"/>
      <family val="2"/>
    </font>
    <font>
      <b/>
      <sz val="16"/>
      <color theme="4" tint="0.39997558519241921"/>
      <name val="Arial"/>
      <family val="2"/>
    </font>
    <font>
      <b/>
      <sz val="18"/>
      <color theme="1"/>
      <name val="Arial"/>
      <family val="2"/>
    </font>
    <font>
      <b/>
      <sz val="12"/>
      <color theme="1"/>
      <name val="Arial"/>
      <family val="2"/>
    </font>
    <font>
      <u/>
      <sz val="11"/>
      <color theme="10"/>
      <name val="Calibri"/>
      <family val="2"/>
      <scheme val="minor"/>
    </font>
    <font>
      <b/>
      <sz val="18"/>
      <color theme="10"/>
      <name val="Calibri"/>
      <family val="2"/>
      <scheme val="minor"/>
    </font>
    <font>
      <b/>
      <sz val="16"/>
      <color theme="0"/>
      <name val="Arial"/>
      <family val="2"/>
    </font>
    <font>
      <i/>
      <sz val="11"/>
      <color theme="1"/>
      <name val="Arial"/>
      <family val="2"/>
    </font>
    <font>
      <sz val="8"/>
      <color indexed="81"/>
      <name val="Tahoma"/>
      <family val="2"/>
    </font>
    <font>
      <b/>
      <sz val="18"/>
      <color theme="1"/>
      <name val="Calibri"/>
      <family val="2"/>
      <scheme val="minor"/>
    </font>
    <font>
      <b/>
      <sz val="11"/>
      <color theme="10"/>
      <name val="Calibri"/>
      <family val="2"/>
      <scheme val="minor"/>
    </font>
    <font>
      <i/>
      <sz val="11"/>
      <color theme="0" tint="-0.499984740745262"/>
      <name val="Calibri"/>
      <family val="2"/>
      <scheme val="minor"/>
    </font>
    <font>
      <b/>
      <sz val="11"/>
      <color theme="0" tint="-0.499984740745262"/>
      <name val="Calibri"/>
      <family val="2"/>
      <scheme val="minor"/>
    </font>
    <font>
      <i/>
      <sz val="11"/>
      <color theme="0" tint="-0.249977111117893"/>
      <name val="Calibri"/>
      <family val="2"/>
      <scheme val="minor"/>
    </font>
    <font>
      <b/>
      <i/>
      <sz val="10"/>
      <color rgb="FFFF0000"/>
      <name val="Arial"/>
      <family val="2"/>
    </font>
    <font>
      <b/>
      <sz val="12"/>
      <name val="Arial"/>
      <family val="2"/>
    </font>
    <font>
      <sz val="12"/>
      <color theme="1"/>
      <name val="Calibri"/>
      <family val="2"/>
      <scheme val="minor"/>
    </font>
    <font>
      <b/>
      <sz val="12"/>
      <color theme="0"/>
      <name val="Calibri"/>
      <family val="2"/>
      <scheme val="minor"/>
    </font>
    <font>
      <sz val="12"/>
      <color theme="0"/>
      <name val="Calibri"/>
      <family val="2"/>
      <scheme val="minor"/>
    </font>
    <font>
      <i/>
      <sz val="12"/>
      <color theme="0"/>
      <name val="Calibri"/>
      <family val="2"/>
      <scheme val="minor"/>
    </font>
    <font>
      <b/>
      <sz val="16"/>
      <color theme="1"/>
      <name val="Calibri"/>
      <family val="2"/>
      <scheme val="minor"/>
    </font>
    <font>
      <b/>
      <sz val="16"/>
      <color rgb="FF333333"/>
      <name val="Calibri"/>
      <family val="2"/>
      <scheme val="minor"/>
    </font>
    <font>
      <b/>
      <sz val="12"/>
      <color theme="1"/>
      <name val="Calibri"/>
      <family val="2"/>
      <scheme val="minor"/>
    </font>
    <font>
      <b/>
      <sz val="12"/>
      <name val="Calibri"/>
      <family val="2"/>
      <scheme val="minor"/>
    </font>
    <font>
      <b/>
      <sz val="12"/>
      <color rgb="FF333333"/>
      <name val="Calibri"/>
      <family val="2"/>
      <scheme val="minor"/>
    </font>
    <font>
      <sz val="18"/>
      <color theme="1"/>
      <name val="Calibri"/>
      <family val="2"/>
      <scheme val="minor"/>
    </font>
    <font>
      <i/>
      <sz val="11"/>
      <color theme="1"/>
      <name val="Calibri"/>
      <family val="2"/>
      <scheme val="minor"/>
    </font>
    <font>
      <sz val="10"/>
      <name val="Arial"/>
      <family val="2"/>
    </font>
    <font>
      <sz val="14"/>
      <name val="Calibri"/>
      <family val="2"/>
      <scheme val="minor"/>
    </font>
    <font>
      <b/>
      <sz val="14"/>
      <name val="Calibri"/>
      <family val="2"/>
      <scheme val="minor"/>
    </font>
    <font>
      <sz val="11"/>
      <name val="Calibri"/>
      <family val="2"/>
      <scheme val="minor"/>
    </font>
    <font>
      <u/>
      <sz val="11"/>
      <name val="Calibri"/>
      <family val="2"/>
      <scheme val="minor"/>
    </font>
    <font>
      <i/>
      <sz val="11"/>
      <name val="Calibri"/>
      <family val="2"/>
      <scheme val="minor"/>
    </font>
    <font>
      <b/>
      <i/>
      <sz val="12"/>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70">
    <border>
      <left/>
      <right/>
      <top/>
      <bottom/>
      <diagonal/>
    </border>
    <border>
      <left/>
      <right/>
      <top/>
      <bottom style="thick">
        <color indexed="64"/>
      </bottom>
      <diagonal/>
    </border>
    <border>
      <left/>
      <right/>
      <top style="thick">
        <color indexed="64"/>
      </top>
      <bottom style="thick">
        <color theme="0"/>
      </bottom>
      <diagonal/>
    </border>
    <border>
      <left style="thick">
        <color theme="0"/>
      </left>
      <right/>
      <top style="thick">
        <color theme="0"/>
      </top>
      <bottom style="thick">
        <color theme="0"/>
      </bottom>
      <diagonal/>
    </border>
    <border>
      <left style="medium">
        <color theme="0"/>
      </left>
      <right style="thick">
        <color theme="0"/>
      </right>
      <top style="thick">
        <color theme="0"/>
      </top>
      <bottom style="thick">
        <color theme="0"/>
      </bottom>
      <diagonal/>
    </border>
    <border>
      <left/>
      <right/>
      <top style="thick">
        <color theme="0"/>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style="thin">
        <color theme="0" tint="-0.249977111117893"/>
      </right>
      <top style="medium">
        <color indexed="64"/>
      </top>
      <bottom style="medium">
        <color indexed="64"/>
      </bottom>
      <diagonal/>
    </border>
    <border>
      <left style="thin">
        <color theme="0" tint="-0.249977111117893"/>
      </left>
      <right style="thin">
        <color indexed="64"/>
      </right>
      <top style="medium">
        <color indexed="64"/>
      </top>
      <bottom style="medium">
        <color indexed="64"/>
      </bottom>
      <diagonal/>
    </border>
    <border>
      <left/>
      <right style="thin">
        <color theme="0" tint="-0.249977111117893"/>
      </right>
      <top style="medium">
        <color indexed="64"/>
      </top>
      <bottom style="medium">
        <color indexed="64"/>
      </bottom>
      <diagonal/>
    </border>
    <border>
      <left style="thin">
        <color theme="0" tint="-0.249977111117893"/>
      </left>
      <right/>
      <top style="medium">
        <color indexed="64"/>
      </top>
      <bottom style="medium">
        <color indexed="64"/>
      </bottom>
      <diagonal/>
    </border>
    <border>
      <left style="thin">
        <color indexed="64"/>
      </left>
      <right style="thin">
        <color theme="0" tint="-0.249977111117893"/>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14999847407452621"/>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499984740745262"/>
      </right>
      <top style="thin">
        <color theme="0" tint="-0.14999847407452621"/>
      </top>
      <bottom style="thin">
        <color theme="0" tint="-0.14999847407452621"/>
      </bottom>
      <diagonal/>
    </border>
    <border>
      <left style="thin">
        <color theme="0" tint="-0.499984740745262"/>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499984740745262"/>
      </right>
      <top/>
      <bottom style="thin">
        <color theme="0" tint="-0.14999847407452621"/>
      </bottom>
      <diagonal/>
    </border>
    <border>
      <left style="thin">
        <color theme="0" tint="-0.499984740745262"/>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499984740745262"/>
      </bottom>
      <diagonal/>
    </border>
    <border>
      <left style="thin">
        <color theme="0" tint="-0.499984740745262"/>
      </left>
      <right style="thin">
        <color theme="0" tint="-0.14999847407452621"/>
      </right>
      <top style="thin">
        <color theme="0" tint="-0.499984740745262"/>
      </top>
      <bottom style="thin">
        <color theme="0" tint="-0.499984740745262"/>
      </bottom>
      <diagonal/>
    </border>
    <border>
      <left style="thin">
        <color theme="0" tint="-0.14999847407452621"/>
      </left>
      <right/>
      <top style="thin">
        <color theme="0" tint="-0.499984740745262"/>
      </top>
      <bottom/>
      <diagonal/>
    </border>
    <border>
      <left style="thin">
        <color theme="0" tint="-0.14999847407452621"/>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14999847407452621"/>
      </right>
      <top style="thin">
        <color theme="0" tint="-0.499984740745262"/>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8" fillId="0" borderId="0" applyNumberFormat="0" applyFill="0" applyBorder="0" applyAlignment="0" applyProtection="0"/>
    <xf numFmtId="0" fontId="31" fillId="0" borderId="0"/>
  </cellStyleXfs>
  <cellXfs count="152">
    <xf numFmtId="0" fontId="0" fillId="0" borderId="0" xfId="0"/>
    <xf numFmtId="0" fontId="4" fillId="0" borderId="0" xfId="0" applyFont="1"/>
    <xf numFmtId="0" fontId="5" fillId="0" borderId="0" xfId="0" applyFont="1" applyBorder="1" applyAlignment="1">
      <alignment horizontal="righ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9" fillId="2" borderId="3" xfId="1" applyFont="1" applyFill="1" applyBorder="1" applyAlignment="1">
      <alignment horizontal="center" vertical="center"/>
    </xf>
    <xf numFmtId="0" fontId="10" fillId="0" borderId="0" xfId="0" applyFont="1" applyAlignment="1">
      <alignment horizontal="center" vertical="center"/>
    </xf>
    <xf numFmtId="0" fontId="9" fillId="2" borderId="4" xfId="1"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11" fillId="0" borderId="0" xfId="0" applyFont="1" applyBorder="1" applyAlignment="1">
      <alignment horizontal="left" vertical="center"/>
    </xf>
    <xf numFmtId="22" fontId="11" fillId="0" borderId="6" xfId="0" applyNumberFormat="1" applyFont="1" applyBorder="1" applyAlignment="1">
      <alignment horizontal="left" vertical="center"/>
    </xf>
    <xf numFmtId="0" fontId="0" fillId="0" borderId="0" xfId="0" applyBorder="1" applyAlignment="1">
      <alignment horizontal="center"/>
    </xf>
    <xf numFmtId="0" fontId="13" fillId="0" borderId="0" xfId="0" applyFont="1" applyBorder="1" applyAlignment="1">
      <alignment horizontal="left" vertical="center"/>
    </xf>
    <xf numFmtId="0" fontId="14" fillId="0" borderId="0" xfId="1" applyFont="1" applyBorder="1" applyAlignment="1">
      <alignment horizontal="left" vertical="center"/>
    </xf>
    <xf numFmtId="0" fontId="1" fillId="3" borderId="7" xfId="0" applyFont="1" applyFill="1" applyBorder="1" applyAlignment="1">
      <alignment horizontal="left"/>
    </xf>
    <xf numFmtId="0" fontId="1" fillId="3" borderId="8" xfId="0" applyFont="1" applyFill="1" applyBorder="1" applyAlignment="1">
      <alignment horizontal="left"/>
    </xf>
    <xf numFmtId="0" fontId="1" fillId="3" borderId="9" xfId="0" applyFont="1" applyFill="1" applyBorder="1" applyAlignment="1">
      <alignment horizontal="left"/>
    </xf>
    <xf numFmtId="0" fontId="1" fillId="3" borderId="10" xfId="0" applyFont="1" applyFill="1" applyBorder="1" applyAlignment="1">
      <alignment horizontal="left"/>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11" xfId="0" applyFont="1" applyFill="1" applyBorder="1" applyAlignment="1">
      <alignment horizontal="left"/>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2" fillId="4" borderId="17" xfId="0" applyFont="1" applyFill="1" applyBorder="1" applyAlignment="1">
      <alignment horizontal="center" vertical="center" textRotation="90" wrapText="1"/>
    </xf>
    <xf numFmtId="0" fontId="2" fillId="4" borderId="13" xfId="0" applyFont="1" applyFill="1" applyBorder="1" applyAlignment="1">
      <alignment horizontal="center" vertical="center" textRotation="90" wrapText="1"/>
    </xf>
    <xf numFmtId="0" fontId="16" fillId="4" borderId="13" xfId="0" applyFont="1" applyFill="1" applyBorder="1" applyAlignment="1">
      <alignment horizontal="center" vertical="center" textRotation="90" wrapText="1"/>
    </xf>
    <xf numFmtId="0" fontId="2" fillId="4" borderId="14" xfId="0" applyFont="1" applyFill="1" applyBorder="1" applyAlignment="1">
      <alignment horizontal="center" vertical="center" textRotation="90" wrapText="1"/>
    </xf>
    <xf numFmtId="0" fontId="16"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7" fillId="4" borderId="17" xfId="0" applyFont="1" applyFill="1" applyBorder="1" applyAlignment="1">
      <alignment vertical="center" textRotation="90" wrapText="1"/>
    </xf>
    <xf numFmtId="0" fontId="17" fillId="4" borderId="18" xfId="0" applyFont="1" applyFill="1" applyBorder="1" applyAlignment="1">
      <alignment vertical="center" textRotation="90" wrapText="1"/>
    </xf>
    <xf numFmtId="0" fontId="0" fillId="0" borderId="0" xfId="0" applyBorder="1"/>
    <xf numFmtId="0" fontId="18"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0" fillId="0" borderId="0" xfId="0"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1" fillId="5" borderId="24" xfId="0" applyFont="1" applyFill="1" applyBorder="1" applyAlignment="1">
      <alignment horizontal="left" vertical="center"/>
    </xf>
    <xf numFmtId="0" fontId="22" fillId="5" borderId="24"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horizontal="left" vertical="center"/>
    </xf>
    <xf numFmtId="0" fontId="20" fillId="0" borderId="24" xfId="0" applyFont="1" applyBorder="1" applyAlignment="1">
      <alignment horizontal="center" vertical="center"/>
    </xf>
    <xf numFmtId="0" fontId="20" fillId="0" borderId="24" xfId="0" applyFont="1" applyFill="1" applyBorder="1" applyAlignment="1">
      <alignment horizontal="left" vertical="center"/>
    </xf>
    <xf numFmtId="164" fontId="20" fillId="0" borderId="24" xfId="0" applyNumberFormat="1" applyFont="1" applyBorder="1" applyAlignment="1">
      <alignment horizontal="center" vertical="center"/>
    </xf>
    <xf numFmtId="164"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Border="1" applyAlignment="1">
      <alignment horizontal="left" vertical="center"/>
    </xf>
    <xf numFmtId="0" fontId="22" fillId="5" borderId="24" xfId="0" applyFont="1" applyFill="1" applyBorder="1" applyAlignment="1">
      <alignment horizontal="left" vertical="center"/>
    </xf>
    <xf numFmtId="0" fontId="22" fillId="0" borderId="0" xfId="0" applyFont="1" applyFill="1" applyBorder="1" applyAlignment="1">
      <alignment horizontal="left" vertical="center"/>
    </xf>
    <xf numFmtId="0" fontId="22" fillId="5" borderId="26" xfId="0" applyFont="1" applyFill="1" applyBorder="1" applyAlignment="1">
      <alignment horizontal="center" vertical="center"/>
    </xf>
    <xf numFmtId="0" fontId="20" fillId="0" borderId="26" xfId="0" applyFont="1" applyBorder="1" applyAlignment="1">
      <alignment horizontal="left" vertical="center"/>
    </xf>
    <xf numFmtId="0" fontId="20" fillId="0" borderId="26" xfId="0" applyFont="1" applyBorder="1" applyAlignment="1">
      <alignment horizontal="center" vertical="center"/>
    </xf>
    <xf numFmtId="1" fontId="20" fillId="0" borderId="24" xfId="0" applyNumberFormat="1" applyFont="1" applyBorder="1" applyAlignment="1">
      <alignment horizontal="center" vertical="center"/>
    </xf>
    <xf numFmtId="1" fontId="20" fillId="0" borderId="0" xfId="0" applyNumberFormat="1" applyFont="1" applyFill="1" applyBorder="1" applyAlignment="1">
      <alignment horizontal="center" vertical="center"/>
    </xf>
    <xf numFmtId="0" fontId="20" fillId="0" borderId="27" xfId="0" applyFont="1" applyBorder="1" applyAlignment="1">
      <alignment horizontal="left" vertical="center"/>
    </xf>
    <xf numFmtId="10" fontId="20" fillId="0" borderId="27" xfId="0" applyNumberFormat="1" applyFont="1" applyBorder="1" applyAlignment="1">
      <alignment horizontal="center" vertical="center"/>
    </xf>
    <xf numFmtId="10" fontId="20" fillId="0" borderId="0" xfId="0" applyNumberFormat="1" applyFont="1" applyBorder="1" applyAlignment="1">
      <alignment horizontal="center" vertical="center"/>
    </xf>
    <xf numFmtId="0" fontId="22" fillId="5" borderId="0" xfId="0" applyFont="1" applyFill="1" applyBorder="1" applyAlignment="1">
      <alignment horizontal="center" vertical="center"/>
    </xf>
    <xf numFmtId="0" fontId="22" fillId="5" borderId="25" xfId="0" applyFont="1" applyFill="1" applyBorder="1" applyAlignment="1">
      <alignment horizontal="center" vertical="center"/>
    </xf>
    <xf numFmtId="10" fontId="20" fillId="0" borderId="24" xfId="0" applyNumberFormat="1" applyFont="1" applyBorder="1" applyAlignment="1">
      <alignment horizontal="center" vertical="center"/>
    </xf>
    <xf numFmtId="0" fontId="20"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13" fillId="0" borderId="0" xfId="0" applyFont="1"/>
    <xf numFmtId="0" fontId="13" fillId="0" borderId="0" xfId="0" applyFont="1" applyAlignment="1">
      <alignment horizontal="center"/>
    </xf>
    <xf numFmtId="0" fontId="24" fillId="0" borderId="30" xfId="0" applyFont="1" applyBorder="1" applyAlignment="1">
      <alignment horizontal="center" vertical="center"/>
    </xf>
    <xf numFmtId="0" fontId="20" fillId="0" borderId="0" xfId="0" applyFont="1"/>
    <xf numFmtId="0" fontId="25" fillId="6" borderId="31" xfId="0" applyFont="1" applyFill="1" applyBorder="1" applyAlignment="1">
      <alignment horizontal="center" vertical="center"/>
    </xf>
    <xf numFmtId="0" fontId="25" fillId="6" borderId="32" xfId="0" applyFont="1" applyFill="1" applyBorder="1" applyAlignment="1">
      <alignment horizontal="center" vertical="center"/>
    </xf>
    <xf numFmtId="0" fontId="25" fillId="6" borderId="33" xfId="0" applyFont="1" applyFill="1" applyBorder="1" applyAlignment="1">
      <alignment horizontal="center" vertical="center"/>
    </xf>
    <xf numFmtId="0" fontId="26" fillId="0" borderId="31" xfId="0" applyFont="1" applyFill="1" applyBorder="1" applyAlignment="1">
      <alignment vertical="center"/>
    </xf>
    <xf numFmtId="0" fontId="20" fillId="0" borderId="3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6" fillId="0" borderId="35"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37" xfId="0" applyFont="1" applyFill="1" applyBorder="1" applyAlignment="1">
      <alignment horizontal="left" vertical="center"/>
    </xf>
    <xf numFmtId="0" fontId="20" fillId="0" borderId="38" xfId="0" applyFont="1" applyFill="1" applyBorder="1" applyAlignment="1">
      <alignment horizontal="left" vertical="center" indent="1"/>
    </xf>
    <xf numFmtId="1" fontId="20" fillId="0" borderId="39" xfId="0" applyNumberFormat="1" applyFont="1" applyFill="1" applyBorder="1" applyAlignment="1">
      <alignment horizontal="center" vertical="center" wrapText="1"/>
    </xf>
    <xf numFmtId="1" fontId="20" fillId="0" borderId="40" xfId="0" applyNumberFormat="1" applyFont="1" applyFill="1" applyBorder="1" applyAlignment="1">
      <alignment horizontal="center" vertical="center" wrapText="1"/>
    </xf>
    <xf numFmtId="1" fontId="20" fillId="0" borderId="41" xfId="0" applyNumberFormat="1" applyFont="1" applyFill="1" applyBorder="1" applyAlignment="1">
      <alignment horizontal="center" vertical="center" wrapText="1"/>
    </xf>
    <xf numFmtId="0" fontId="20" fillId="0" borderId="42" xfId="0" applyFont="1" applyFill="1" applyBorder="1" applyAlignment="1">
      <alignment horizontal="left" vertical="center" indent="1"/>
    </xf>
    <xf numFmtId="1" fontId="20" fillId="0" borderId="43" xfId="0" applyNumberFormat="1" applyFont="1" applyFill="1" applyBorder="1" applyAlignment="1">
      <alignment horizontal="center" vertical="center" wrapText="1"/>
    </xf>
    <xf numFmtId="1" fontId="20" fillId="0" borderId="44" xfId="0" applyNumberFormat="1" applyFont="1" applyFill="1" applyBorder="1" applyAlignment="1">
      <alignment horizontal="center" vertical="center" wrapText="1"/>
    </xf>
    <xf numFmtId="1" fontId="20" fillId="0" borderId="45" xfId="0" applyNumberFormat="1" applyFont="1" applyFill="1" applyBorder="1" applyAlignment="1">
      <alignment horizontal="center" vertical="center" wrapText="1"/>
    </xf>
    <xf numFmtId="0" fontId="20" fillId="0" borderId="46" xfId="0" applyFont="1" applyFill="1" applyBorder="1" applyAlignment="1">
      <alignment vertical="center"/>
    </xf>
    <xf numFmtId="1" fontId="20" fillId="0" borderId="47" xfId="0" applyNumberFormat="1" applyFont="1" applyFill="1" applyBorder="1" applyAlignment="1">
      <alignment horizontal="center" vertical="center" wrapText="1"/>
    </xf>
    <xf numFmtId="0" fontId="20" fillId="0" borderId="44" xfId="0" applyFont="1" applyBorder="1" applyAlignment="1">
      <alignment horizontal="center" vertical="center"/>
    </xf>
    <xf numFmtId="1" fontId="20" fillId="0" borderId="45" xfId="0" applyNumberFormat="1" applyFont="1" applyBorder="1" applyAlignment="1">
      <alignment horizontal="center" vertical="center"/>
    </xf>
    <xf numFmtId="0" fontId="26" fillId="0" borderId="48" xfId="0" applyFont="1" applyFill="1" applyBorder="1" applyAlignment="1">
      <alignment horizontal="left" vertical="center" wrapText="1"/>
    </xf>
    <xf numFmtId="10" fontId="20" fillId="0" borderId="49" xfId="0"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10" fontId="20" fillId="0" borderId="37" xfId="0" applyNumberFormat="1" applyFont="1" applyFill="1" applyBorder="1" applyAlignment="1">
      <alignment horizontal="center" vertical="center" wrapText="1"/>
    </xf>
    <xf numFmtId="0" fontId="26" fillId="0" borderId="48" xfId="0" applyFont="1" applyFill="1" applyBorder="1" applyAlignment="1">
      <alignment horizontal="left" vertical="center"/>
    </xf>
    <xf numFmtId="0" fontId="20" fillId="0" borderId="5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6" fillId="0" borderId="52" xfId="0" applyFont="1" applyFill="1" applyBorder="1" applyAlignment="1">
      <alignment vertical="center"/>
    </xf>
    <xf numFmtId="10" fontId="20" fillId="0" borderId="34" xfId="0" applyNumberFormat="1" applyFont="1" applyFill="1" applyBorder="1" applyAlignment="1">
      <alignment horizontal="center" vertical="center" wrapText="1"/>
    </xf>
    <xf numFmtId="0" fontId="27" fillId="0" borderId="53" xfId="0" applyFont="1" applyFill="1" applyBorder="1" applyAlignment="1">
      <alignment vertical="center"/>
    </xf>
    <xf numFmtId="164" fontId="20" fillId="0" borderId="49" xfId="0" applyNumberFormat="1" applyFont="1" applyFill="1" applyBorder="1" applyAlignment="1">
      <alignment horizontal="center" vertical="center" wrapText="1"/>
    </xf>
    <xf numFmtId="0" fontId="20" fillId="0" borderId="36" xfId="0" applyFont="1" applyFill="1" applyBorder="1" applyAlignment="1">
      <alignment horizontal="center" vertical="center" wrapText="1"/>
    </xf>
    <xf numFmtId="164" fontId="20" fillId="0" borderId="37" xfId="0" applyNumberFormat="1" applyFont="1" applyFill="1" applyBorder="1" applyAlignment="1">
      <alignment horizontal="center" vertical="center" wrapText="1"/>
    </xf>
    <xf numFmtId="0" fontId="28" fillId="0" borderId="31" xfId="0" applyFont="1" applyFill="1" applyBorder="1" applyAlignment="1">
      <alignment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4" fillId="0" borderId="0" xfId="0" applyFont="1"/>
    <xf numFmtId="0" fontId="30" fillId="0" borderId="0" xfId="0" applyFont="1" applyAlignment="1">
      <alignment vertical="center"/>
    </xf>
    <xf numFmtId="0" fontId="8" fillId="0" borderId="0" xfId="1" applyAlignment="1">
      <alignment vertical="center"/>
    </xf>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34" fillId="0" borderId="27" xfId="0" applyFont="1" applyFill="1" applyBorder="1" applyAlignment="1">
      <alignment horizontal="left" vertical="center" wrapText="1" readingOrder="1"/>
    </xf>
    <xf numFmtId="0" fontId="34" fillId="0" borderId="27" xfId="2" applyFont="1" applyFill="1" applyBorder="1" applyAlignment="1" applyProtection="1">
      <alignment horizontal="left" vertical="center" wrapText="1" readingOrder="1"/>
      <protection locked="0"/>
    </xf>
    <xf numFmtId="0" fontId="36" fillId="0" borderId="27" xfId="2" applyFont="1" applyFill="1" applyBorder="1" applyAlignment="1" applyProtection="1">
      <alignment horizontal="left" vertical="center" wrapText="1" readingOrder="1"/>
      <protection locked="0"/>
    </xf>
    <xf numFmtId="0" fontId="34" fillId="0" borderId="24" xfId="0" applyFont="1" applyFill="1" applyBorder="1" applyAlignment="1">
      <alignment horizontal="left" vertical="center" wrapText="1" readingOrder="1"/>
    </xf>
    <xf numFmtId="0" fontId="34" fillId="0" borderId="24" xfId="2" applyFont="1" applyFill="1" applyBorder="1" applyAlignment="1" applyProtection="1">
      <alignment horizontal="left" vertical="center" wrapText="1" readingOrder="1"/>
      <protection locked="0"/>
    </xf>
    <xf numFmtId="0" fontId="36" fillId="0" borderId="24" xfId="2" applyFont="1" applyFill="1" applyBorder="1" applyAlignment="1" applyProtection="1">
      <alignment horizontal="left" vertical="center" wrapText="1" readingOrder="1"/>
      <protection locked="0"/>
    </xf>
    <xf numFmtId="0" fontId="36" fillId="0" borderId="24" xfId="2" applyNumberFormat="1" applyFont="1" applyFill="1" applyBorder="1" applyAlignment="1" applyProtection="1">
      <alignment horizontal="left" vertical="center" wrapText="1" readingOrder="1"/>
      <protection locked="0"/>
    </xf>
    <xf numFmtId="0" fontId="34" fillId="0" borderId="26" xfId="0" applyFont="1" applyFill="1" applyBorder="1" applyAlignment="1">
      <alignment vertical="center" wrapText="1" readingOrder="1"/>
    </xf>
    <xf numFmtId="0" fontId="37" fillId="0" borderId="0" xfId="0" applyFont="1" applyAlignment="1">
      <alignment horizontal="left" vertical="center"/>
    </xf>
    <xf numFmtId="0" fontId="0" fillId="7" borderId="24" xfId="0" applyFill="1" applyBorder="1" applyAlignment="1">
      <alignment horizontal="center" vertical="center"/>
    </xf>
    <xf numFmtId="0" fontId="0" fillId="0" borderId="0" xfId="0" applyAlignment="1">
      <alignment horizontal="left" vertical="center"/>
    </xf>
    <xf numFmtId="0" fontId="0" fillId="0" borderId="0" xfId="0" applyAlignment="1">
      <alignment wrapText="1" readingOrder="1"/>
    </xf>
    <xf numFmtId="0" fontId="32" fillId="8" borderId="63" xfId="2" applyFont="1" applyFill="1" applyBorder="1" applyAlignment="1" applyProtection="1">
      <alignment horizontal="left" vertical="center" wrapText="1" readingOrder="1"/>
      <protection locked="0"/>
    </xf>
    <xf numFmtId="0" fontId="33" fillId="8" borderId="63" xfId="2" applyFont="1" applyFill="1" applyBorder="1" applyAlignment="1" applyProtection="1">
      <alignment horizontal="left" vertical="center" wrapText="1" readingOrder="1"/>
      <protection locked="0"/>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114300</xdr:rowOff>
    </xdr:from>
    <xdr:to>
      <xdr:col>0</xdr:col>
      <xdr:colOff>571500</xdr:colOff>
      <xdr:row>1</xdr:row>
      <xdr:rowOff>238125</xdr:rowOff>
    </xdr:to>
    <xdr:pic>
      <xdr:nvPicPr>
        <xdr:cNvPr id="2" name="Picture 1" descr="http://img2.imagesbn.com/p/2940147140789_p0_v4_s260x420.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14300"/>
          <a:ext cx="400050" cy="4000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104775</xdr:rowOff>
    </xdr:from>
    <xdr:to>
      <xdr:col>0</xdr:col>
      <xdr:colOff>561975</xdr:colOff>
      <xdr:row>2</xdr:row>
      <xdr:rowOff>123825</xdr:rowOff>
    </xdr:to>
    <xdr:pic>
      <xdr:nvPicPr>
        <xdr:cNvPr id="2" name="Picture 1" descr="http://img2.imagesbn.com/p/2940147140789_p0_v4_s260x420.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104775"/>
          <a:ext cx="400050" cy="4000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0</xdr:col>
      <xdr:colOff>523875</xdr:colOff>
      <xdr:row>1</xdr:row>
      <xdr:rowOff>238125</xdr:rowOff>
    </xdr:to>
    <xdr:pic>
      <xdr:nvPicPr>
        <xdr:cNvPr id="2" name="Picture 1" descr="http://img2.imagesbn.com/p/2940147140789_p0_v4_s260x420.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95250"/>
          <a:ext cx="400050" cy="4000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552450</xdr:colOff>
      <xdr:row>1</xdr:row>
      <xdr:rowOff>381000</xdr:rowOff>
    </xdr:to>
    <xdr:pic>
      <xdr:nvPicPr>
        <xdr:cNvPr id="2" name="Picture 1" descr="http://img2.imagesbn.com/p/2940147140789_p0_v4_s260x420.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95250"/>
          <a:ext cx="400050" cy="4000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ne_list_and_data_dictiona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Linelist"/>
      <sheetName val="SummaryTables"/>
      <sheetName val="EpiUpdateChart"/>
      <sheetName val="PivotTable"/>
      <sheetName val="Data Dictionary"/>
      <sheetName val="DropDownMenuOptions"/>
    </sheetNames>
    <sheetDataSet>
      <sheetData sheetId="0">
        <row r="4">
          <cell r="B4" t="str">
            <v xml:space="preserve">&lt;Outbreak #&gt; | &lt;Outbreak/Event Name&gt; </v>
          </cell>
        </row>
      </sheetData>
      <sheetData sheetId="1">
        <row r="1">
          <cell r="B1" t="str">
            <v xml:space="preserve">&lt;Outbreak #&gt; | &lt;Outbreak/Event Name&gt; </v>
          </cell>
        </row>
        <row r="4">
          <cell r="S4" t="str">
            <v>Asymptomatic</v>
          </cell>
          <cell r="T4" t="str">
            <v>Diarrhea</v>
          </cell>
          <cell r="U4" t="str">
            <v>Bloody Diarrhea (HUS)</v>
          </cell>
          <cell r="V4" t="str">
            <v>Vomiting</v>
          </cell>
          <cell r="W4" t="str">
            <v>Headache</v>
          </cell>
          <cell r="X4" t="str">
            <v>Chills</v>
          </cell>
          <cell r="Y4" t="str">
            <v>Nausea</v>
          </cell>
          <cell r="Z4" t="str">
            <v>Muscle Aches</v>
          </cell>
          <cell r="AA4" t="str">
            <v>Fever</v>
          </cell>
          <cell r="AB4" t="str">
            <v>Abdominal Cramps</v>
          </cell>
          <cell r="AC4" t="str">
            <v>Other</v>
          </cell>
          <cell r="AD4" t="str">
            <v>Other</v>
          </cell>
          <cell r="AE4" t="str">
            <v>Hospitalized</v>
          </cell>
          <cell r="AF4" t="str">
            <v>Death</v>
          </cell>
          <cell r="AG4" t="str">
            <v>Underlying Illness</v>
          </cell>
          <cell r="AH4" t="str">
            <v>Pregnant</v>
          </cell>
          <cell r="AI4" t="str">
            <v>Other Complications</v>
          </cell>
        </row>
      </sheetData>
      <sheetData sheetId="2">
        <row r="4">
          <cell r="D4">
            <v>0</v>
          </cell>
        </row>
        <row r="5">
          <cell r="I5">
            <v>0</v>
          </cell>
        </row>
        <row r="6">
          <cell r="I6">
            <v>0</v>
          </cell>
        </row>
        <row r="10">
          <cell r="D10">
            <v>0</v>
          </cell>
          <cell r="I10" t="e">
            <v>#DIV/0!</v>
          </cell>
        </row>
        <row r="11">
          <cell r="D11" t="e">
            <v>#DIV/0!</v>
          </cell>
          <cell r="I11" t="e">
            <v>#NUM!</v>
          </cell>
        </row>
        <row r="12">
          <cell r="I12">
            <v>0</v>
          </cell>
        </row>
        <row r="13">
          <cell r="I13">
            <v>0</v>
          </cell>
        </row>
        <row r="16">
          <cell r="K16" t="e">
            <v>#DIV/0!</v>
          </cell>
        </row>
        <row r="17">
          <cell r="K17" t="e">
            <v>#DIV/0!</v>
          </cell>
        </row>
        <row r="18">
          <cell r="F18" t="e">
            <v>#DIV/0!</v>
          </cell>
        </row>
      </sheetData>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Line_list_and_data_dictionary.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le Dumoulin" refreshedDate="43990.490811805554" createdVersion="4" refreshedVersion="6" minRefreshableVersion="3" recordCount="196">
  <cacheSource type="worksheet">
    <worksheetSource ref="A4:DM200" sheet="Linelist" r:id="rId2"/>
  </cacheSource>
  <cacheFields count="117">
    <cacheField name="Case ID_x000a_(Required field)" numFmtId="0">
      <sharedItems containsNonDate="0" containsString="0" containsBlank="1"/>
    </cacheField>
    <cacheField name="Provincial ID" numFmtId="0">
      <sharedItems containsNonDate="0" containsString="0" containsBlank="1"/>
    </cacheField>
    <cacheField name="Laboratory ID" numFmtId="0">
      <sharedItems containsNonDate="0" containsString="0" containsBlank="1"/>
    </cacheField>
    <cacheField name="Case Initials" numFmtId="0">
      <sharedItems containsNonDate="0" containsString="0" containsBlank="1"/>
    </cacheField>
    <cacheField name="P/T" numFmtId="0">
      <sharedItems containsNonDate="0" containsString="0" containsBlank="1"/>
    </cacheField>
    <cacheField name="HU" numFmtId="0">
      <sharedItems containsNonDate="0" containsString="0" containsBlank="1"/>
    </cacheField>
    <cacheField name="City" numFmtId="0">
      <sharedItems containsNonDate="0" containsString="0" containsBlank="1"/>
    </cacheField>
    <cacheField name="Age" numFmtId="0">
      <sharedItems containsNonDate="0" containsString="0" containsBlank="1"/>
    </cacheField>
    <cacheField name="Sex" numFmtId="0">
      <sharedItems containsNonDate="0" containsString="0" containsBlank="1"/>
    </cacheField>
    <cacheField name="Case Status" numFmtId="0">
      <sharedItems containsNonDate="0" containsString="0" containsBlank="1"/>
    </cacheField>
    <cacheField name="Report Date to Health Unit" numFmtId="0">
      <sharedItems containsNonDate="0" containsString="0" containsBlank="1"/>
    </cacheField>
    <cacheField name="Report Date to ________" numFmtId="0">
      <sharedItems containsNonDate="0" containsString="0" containsBlank="1"/>
    </cacheField>
    <cacheField name="Illness Onset Date" numFmtId="0">
      <sharedItems containsNonDate="0" containsDate="1" containsString="0" containsBlank="1" minDate="1905-01-01T00:00:00" maxDate="1905-01-01T00:00:00" count="1">
        <m/>
      </sharedItems>
      <fieldGroup base="12">
        <rangePr groupBy="days" startDate="1905-01-01T00:00:00" endDate="1905-01-01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905-01-01"/>
        </groupItems>
      </fieldGroup>
    </cacheField>
    <cacheField name="Specimen Collection Date" numFmtId="0">
      <sharedItems containsNonDate="0" containsString="0" containsBlank="1"/>
    </cacheField>
    <cacheField name="Isolation Date" numFmtId="0">
      <sharedItems containsNonDate="0" containsString="0" containsBlank="1"/>
    </cacheField>
    <cacheField name="MLVA Report Date" numFmtId="0">
      <sharedItems containsNonDate="0" containsString="0" containsBlank="1"/>
    </cacheField>
    <cacheField name="Other Date" numFmtId="0">
      <sharedItems containsNonDate="0" containsString="0" containsBlank="1"/>
    </cacheField>
    <cacheField name="Other Date2" numFmtId="0">
      <sharedItems containsNonDate="0" containsString="0" containsBlank="1"/>
    </cacheField>
    <cacheField name="Asymptomatic" numFmtId="0">
      <sharedItems containsNonDate="0" containsString="0" containsBlank="1"/>
    </cacheField>
    <cacheField name="Diarrhea" numFmtId="0">
      <sharedItems containsNonDate="0" containsString="0" containsBlank="1"/>
    </cacheField>
    <cacheField name="Bloody Diarrhea (HUS)" numFmtId="0">
      <sharedItems containsNonDate="0" containsString="0" containsBlank="1"/>
    </cacheField>
    <cacheField name="Vomitting" numFmtId="0">
      <sharedItems containsNonDate="0" containsString="0" containsBlank="1"/>
    </cacheField>
    <cacheField name="Headache" numFmtId="0">
      <sharedItems containsNonDate="0" containsString="0" containsBlank="1"/>
    </cacheField>
    <cacheField name="Chills" numFmtId="0">
      <sharedItems containsNonDate="0" containsString="0" containsBlank="1"/>
    </cacheField>
    <cacheField name="Nausea" numFmtId="0">
      <sharedItems containsNonDate="0" containsString="0" containsBlank="1"/>
    </cacheField>
    <cacheField name="Muscle Aches" numFmtId="0">
      <sharedItems containsNonDate="0" containsString="0" containsBlank="1"/>
    </cacheField>
    <cacheField name="Fever" numFmtId="0">
      <sharedItems containsNonDate="0" containsString="0" containsBlank="1"/>
    </cacheField>
    <cacheField name="Abdominal Cramps" numFmtId="0">
      <sharedItems containsNonDate="0" containsString="0" containsBlank="1"/>
    </cacheField>
    <cacheField name="Other" numFmtId="0">
      <sharedItems containsNonDate="0" containsString="0" containsBlank="1"/>
    </cacheField>
    <cacheField name="Other2" numFmtId="0">
      <sharedItems containsNonDate="0" containsString="0" containsBlank="1"/>
    </cacheField>
    <cacheField name="Hospitalized" numFmtId="0">
      <sharedItems containsNonDate="0" containsString="0" containsBlank="1"/>
    </cacheField>
    <cacheField name="Death" numFmtId="0">
      <sharedItems containsNonDate="0" containsString="0" containsBlank="1"/>
    </cacheField>
    <cacheField name="Underlying Illness" numFmtId="0">
      <sharedItems containsNonDate="0" containsString="0" containsBlank="1"/>
    </cacheField>
    <cacheField name="Pregnant" numFmtId="0">
      <sharedItems containsNonDate="0" containsString="0" containsBlank="1"/>
    </cacheField>
    <cacheField name="Other Complications" numFmtId="0">
      <sharedItems containsNonDate="0" containsString="0" containsBlank="1"/>
    </cacheField>
    <cacheField name="Specimen Collection Done" numFmtId="0">
      <sharedItems containsNonDate="0" containsString="0" containsBlank="1"/>
    </cacheField>
    <cacheField name="Type of Specimen Collected" numFmtId="0">
      <sharedItems containsNonDate="0" containsString="0" containsBlank="1"/>
    </cacheField>
    <cacheField name="Genus Species (Pathogen)" numFmtId="0">
      <sharedItems containsNonDate="0" containsString="0" containsBlank="1"/>
    </cacheField>
    <cacheField name="Serotype/Serovar" numFmtId="0">
      <sharedItems containsNonDate="0" containsString="0" containsBlank="1"/>
    </cacheField>
    <cacheField name="WGS Cluster Code" numFmtId="0">
      <sharedItems containsNonDate="0" containsString="0" containsBlank="1"/>
    </cacheField>
    <cacheField name="MLVA" numFmtId="0">
      <sharedItems containsNonDate="0" containsString="0" containsBlank="1"/>
    </cacheField>
    <cacheField name="Notes" numFmtId="0">
      <sharedItems containsNonDate="0" containsString="0" containsBlank="1"/>
    </cacheField>
    <cacheField name="Link to Other Cases" numFmtId="0">
      <sharedItems containsNonDate="0" containsString="0" containsBlank="1"/>
    </cacheField>
    <cacheField name="Questionnaire Received" numFmtId="0">
      <sharedItems containsNonDate="0" containsString="0" containsBlank="1"/>
    </cacheField>
    <cacheField name="Questionnaire Type Used" numFmtId="0">
      <sharedItems containsNonDate="0" containsString="0" containsBlank="1"/>
    </cacheField>
    <cacheField name="Notes2" numFmtId="0">
      <sharedItems containsNonDate="0" containsString="0" containsBlank="1"/>
    </cacheField>
    <cacheField name="exposure 1" numFmtId="0">
      <sharedItems containsNonDate="0" containsString="0" containsBlank="1"/>
    </cacheField>
    <cacheField name="exposure 2" numFmtId="0">
      <sharedItems containsNonDate="0" containsString="0" containsBlank="1"/>
    </cacheField>
    <cacheField name="exposure 3" numFmtId="0">
      <sharedItems containsNonDate="0" containsString="0" containsBlank="1"/>
    </cacheField>
    <cacheField name="exposure 4" numFmtId="0">
      <sharedItems containsNonDate="0" containsString="0" containsBlank="1"/>
    </cacheField>
    <cacheField name="exposure 5" numFmtId="0">
      <sharedItems containsNonDate="0" containsString="0" containsBlank="1"/>
    </cacheField>
    <cacheField name="exposure 6" numFmtId="0">
      <sharedItems containsNonDate="0" containsString="0" containsBlank="1"/>
    </cacheField>
    <cacheField name="exposure 7" numFmtId="0">
      <sharedItems containsNonDate="0" containsString="0" containsBlank="1"/>
    </cacheField>
    <cacheField name="exposure 8" numFmtId="0">
      <sharedItems containsNonDate="0" containsString="0" containsBlank="1"/>
    </cacheField>
    <cacheField name="exposure 9" numFmtId="0">
      <sharedItems containsNonDate="0" containsString="0" containsBlank="1"/>
    </cacheField>
    <cacheField name="exposure 10" numFmtId="0">
      <sharedItems containsNonDate="0" containsString="0" containsBlank="1"/>
    </cacheField>
    <cacheField name="exposure 11" numFmtId="0">
      <sharedItems containsNonDate="0" containsString="0" containsBlank="1"/>
    </cacheField>
    <cacheField name="exposure 12" numFmtId="0">
      <sharedItems containsNonDate="0" containsString="0" containsBlank="1"/>
    </cacheField>
    <cacheField name="exposure 13" numFmtId="0">
      <sharedItems containsNonDate="0" containsString="0" containsBlank="1"/>
    </cacheField>
    <cacheField name="exposure 14" numFmtId="0">
      <sharedItems containsNonDate="0" containsString="0" containsBlank="1"/>
    </cacheField>
    <cacheField name="exposure 15" numFmtId="0">
      <sharedItems containsNonDate="0" containsString="0" containsBlank="1"/>
    </cacheField>
    <cacheField name="exposure 16" numFmtId="0">
      <sharedItems containsNonDate="0" containsString="0" containsBlank="1"/>
    </cacheField>
    <cacheField name="exposure 17" numFmtId="0">
      <sharedItems containsNonDate="0" containsString="0" containsBlank="1"/>
    </cacheField>
    <cacheField name="exposure 18" numFmtId="0">
      <sharedItems containsNonDate="0" containsString="0" containsBlank="1"/>
    </cacheField>
    <cacheField name="exposure 19" numFmtId="0">
      <sharedItems containsNonDate="0" containsString="0" containsBlank="1"/>
    </cacheField>
    <cacheField name="exposure 20" numFmtId="0">
      <sharedItems containsNonDate="0" containsString="0" containsBlank="1"/>
    </cacheField>
    <cacheField name="exposure 21" numFmtId="0">
      <sharedItems containsNonDate="0" containsString="0" containsBlank="1"/>
    </cacheField>
    <cacheField name="exposure 22" numFmtId="0">
      <sharedItems containsNonDate="0" containsString="0" containsBlank="1"/>
    </cacheField>
    <cacheField name="exposure 23" numFmtId="0">
      <sharedItems containsNonDate="0" containsString="0" containsBlank="1"/>
    </cacheField>
    <cacheField name="exposure 24" numFmtId="0">
      <sharedItems containsNonDate="0" containsString="0" containsBlank="1"/>
    </cacheField>
    <cacheField name="exposure 25" numFmtId="0">
      <sharedItems containsNonDate="0" containsString="0" containsBlank="1"/>
    </cacheField>
    <cacheField name="exposure 26" numFmtId="0">
      <sharedItems containsNonDate="0" containsString="0" containsBlank="1"/>
    </cacheField>
    <cacheField name="exposure 27" numFmtId="0">
      <sharedItems containsNonDate="0" containsString="0" containsBlank="1"/>
    </cacheField>
    <cacheField name="exposure 28" numFmtId="0">
      <sharedItems containsNonDate="0" containsString="0" containsBlank="1"/>
    </cacheField>
    <cacheField name="exposure 29" numFmtId="0">
      <sharedItems containsNonDate="0" containsString="0" containsBlank="1"/>
    </cacheField>
    <cacheField name="exposure 30" numFmtId="0">
      <sharedItems containsNonDate="0" containsString="0" containsBlank="1"/>
    </cacheField>
    <cacheField name="exposure 31" numFmtId="0">
      <sharedItems containsNonDate="0" containsString="0" containsBlank="1"/>
    </cacheField>
    <cacheField name="exposure 32" numFmtId="0">
      <sharedItems containsNonDate="0" containsString="0" containsBlank="1"/>
    </cacheField>
    <cacheField name="exposure 33" numFmtId="0">
      <sharedItems containsNonDate="0" containsString="0" containsBlank="1"/>
    </cacheField>
    <cacheField name="exposure 34" numFmtId="0">
      <sharedItems containsNonDate="0" containsString="0" containsBlank="1"/>
    </cacheField>
    <cacheField name="exposure 35" numFmtId="0">
      <sharedItems containsNonDate="0" containsString="0" containsBlank="1"/>
    </cacheField>
    <cacheField name="exposure 36" numFmtId="0">
      <sharedItems containsNonDate="0" containsString="0" containsBlank="1"/>
    </cacheField>
    <cacheField name="exposure 37" numFmtId="0">
      <sharedItems containsNonDate="0" containsString="0" containsBlank="1"/>
    </cacheField>
    <cacheField name="exposure 38" numFmtId="0">
      <sharedItems containsNonDate="0" containsString="0" containsBlank="1"/>
    </cacheField>
    <cacheField name="exposure 39" numFmtId="0">
      <sharedItems containsNonDate="0" containsString="0" containsBlank="1"/>
    </cacheField>
    <cacheField name="exposure 40" numFmtId="0">
      <sharedItems containsNonDate="0" containsString="0" containsBlank="1"/>
    </cacheField>
    <cacheField name="exposure 41" numFmtId="0">
      <sharedItems containsNonDate="0" containsString="0" containsBlank="1"/>
    </cacheField>
    <cacheField name="exposure 42" numFmtId="0">
      <sharedItems containsNonDate="0" containsString="0" containsBlank="1"/>
    </cacheField>
    <cacheField name="exposure 43" numFmtId="0">
      <sharedItems containsNonDate="0" containsString="0" containsBlank="1"/>
    </cacheField>
    <cacheField name="exposure 44" numFmtId="0">
      <sharedItems containsNonDate="0" containsString="0" containsBlank="1"/>
    </cacheField>
    <cacheField name="exposure 45" numFmtId="0">
      <sharedItems containsNonDate="0" containsString="0" containsBlank="1"/>
    </cacheField>
    <cacheField name="exposure 46" numFmtId="0">
      <sharedItems containsNonDate="0" containsString="0" containsBlank="1"/>
    </cacheField>
    <cacheField name="exposure 47" numFmtId="0">
      <sharedItems containsNonDate="0" containsString="0" containsBlank="1"/>
    </cacheField>
    <cacheField name="exposure 48" numFmtId="0">
      <sharedItems containsNonDate="0" containsString="0" containsBlank="1"/>
    </cacheField>
    <cacheField name="exposure 49" numFmtId="0">
      <sharedItems containsNonDate="0" containsString="0" containsBlank="1"/>
    </cacheField>
    <cacheField name="exposure 50" numFmtId="0">
      <sharedItems containsNonDate="0" containsString="0" containsBlank="1"/>
    </cacheField>
    <cacheField name="exposure 51" numFmtId="0">
      <sharedItems containsNonDate="0" containsString="0" containsBlank="1"/>
    </cacheField>
    <cacheField name="exposure 52" numFmtId="0">
      <sharedItems containsNonDate="0" containsString="0" containsBlank="1"/>
    </cacheField>
    <cacheField name="exposure 53" numFmtId="0">
      <sharedItems containsNonDate="0" containsString="0" containsBlank="1"/>
    </cacheField>
    <cacheField name="exposure 54" numFmtId="0">
      <sharedItems containsNonDate="0" containsString="0" containsBlank="1"/>
    </cacheField>
    <cacheField name="exposure 55" numFmtId="0">
      <sharedItems containsNonDate="0" containsString="0" containsBlank="1"/>
    </cacheField>
    <cacheField name="exposure 56" numFmtId="0">
      <sharedItems containsNonDate="0" containsString="0" containsBlank="1"/>
    </cacheField>
    <cacheField name="exposure 57" numFmtId="0">
      <sharedItems containsNonDate="0" containsString="0" containsBlank="1"/>
    </cacheField>
    <cacheField name="exposure 58" numFmtId="0">
      <sharedItems containsNonDate="0" containsString="0" containsBlank="1"/>
    </cacheField>
    <cacheField name="exposure 59" numFmtId="0">
      <sharedItems containsNonDate="0" containsString="0" containsBlank="1"/>
    </cacheField>
    <cacheField name="exposure 60" numFmtId="0">
      <sharedItems containsNonDate="0" containsString="0" containsBlank="1"/>
    </cacheField>
    <cacheField name="exposure 61" numFmtId="0">
      <sharedItems containsNonDate="0" containsString="0" containsBlank="1"/>
    </cacheField>
    <cacheField name="exposure 62" numFmtId="0">
      <sharedItems containsNonDate="0" containsString="0" containsBlank="1"/>
    </cacheField>
    <cacheField name="exposure 63" numFmtId="0">
      <sharedItems containsNonDate="0" containsString="0" containsBlank="1"/>
    </cacheField>
    <cacheField name="exposure 64" numFmtId="0">
      <sharedItems containsNonDate="0" containsString="0" containsBlank="1"/>
    </cacheField>
    <cacheField name="exposure 65" numFmtId="0">
      <sharedItems containsNonDate="0" containsString="0" containsBlank="1"/>
    </cacheField>
    <cacheField name="exposure 66" numFmtId="0">
      <sharedItems containsNonDate="0" containsString="0" containsBlank="1"/>
    </cacheField>
    <cacheField name="exposure 67" numFmtId="0">
      <sharedItems containsNonDate="0" containsString="0" containsBlank="1"/>
    </cacheField>
    <cacheField name="exposure 68" numFmtId="0">
      <sharedItems containsNonDate="0" containsString="0" containsBlank="1"/>
    </cacheField>
    <cacheField name="exposure 69" numFmtId="0">
      <sharedItems containsNonDate="0" containsString="0" containsBlank="1"/>
    </cacheField>
    <cacheField name="exposure 70" numFmtId="0">
      <sharedItems containsNonDate="0" containsString="0" containsBlank="1"/>
    </cacheField>
    <cacheField name="exposure 7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r>
    <m/>
    <m/>
    <m/>
    <m/>
    <m/>
    <m/>
    <m/>
    <m/>
    <m/>
    <m/>
    <m/>
    <m/>
    <x v="0"/>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A7:C24" firstHeaderRow="1" firstDataRow="1" firstDataCol="0"/>
  <pivotFields count="117">
    <pivotField showAll="0" defaultSubtotal="0"/>
    <pivotField showAll="0"/>
    <pivotField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office.microsoft.com/en-ca/excel-help/overview-of-pivottable-and-pivotchart-reports-HP010342752.aspx"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B6" sqref="B6"/>
    </sheetView>
  </sheetViews>
  <sheetFormatPr defaultRowHeight="15" x14ac:dyDescent="0.25"/>
  <cols>
    <col min="1" max="1" width="68.140625" customWidth="1"/>
    <col min="2" max="2" width="30.5703125" customWidth="1"/>
    <col min="3" max="3" width="49.5703125" customWidth="1"/>
  </cols>
  <sheetData>
    <row r="1" spans="1:3" x14ac:dyDescent="0.25">
      <c r="A1" s="1"/>
      <c r="B1" s="1"/>
      <c r="C1" s="1"/>
    </row>
    <row r="2" spans="1:3" x14ac:dyDescent="0.25">
      <c r="A2" s="2"/>
      <c r="B2" s="2"/>
      <c r="C2" s="2"/>
    </row>
    <row r="3" spans="1:3" x14ac:dyDescent="0.25">
      <c r="A3" s="2"/>
      <c r="B3" s="2"/>
      <c r="C3" s="2"/>
    </row>
    <row r="4" spans="1:3" ht="24" thickBot="1" x14ac:dyDescent="0.3">
      <c r="A4" s="3" t="s">
        <v>0</v>
      </c>
      <c r="B4" s="3"/>
      <c r="C4" s="3"/>
    </row>
    <row r="5" spans="1:3" ht="79.5" customHeight="1" thickTop="1" thickBot="1" x14ac:dyDescent="0.3">
      <c r="A5" s="4" t="s">
        <v>1</v>
      </c>
      <c r="B5" s="4"/>
      <c r="C5" s="4"/>
    </row>
    <row r="6" spans="1:3" ht="24.75" thickTop="1" thickBot="1" x14ac:dyDescent="0.3">
      <c r="A6" s="5" t="s">
        <v>2</v>
      </c>
      <c r="B6" s="5" t="s">
        <v>3</v>
      </c>
      <c r="C6" s="5" t="s">
        <v>4</v>
      </c>
    </row>
    <row r="7" spans="1:3" ht="21.75" thickTop="1" thickBot="1" x14ac:dyDescent="0.3">
      <c r="A7" s="6"/>
      <c r="B7" s="6"/>
      <c r="C7" s="6"/>
    </row>
    <row r="8" spans="1:3" ht="24.75" thickTop="1" thickBot="1" x14ac:dyDescent="0.3">
      <c r="A8" s="7" t="s">
        <v>5</v>
      </c>
      <c r="B8" s="5"/>
      <c r="C8" s="5" t="s">
        <v>6</v>
      </c>
    </row>
    <row r="9" spans="1:3" ht="16.5" thickTop="1" thickBot="1" x14ac:dyDescent="0.3">
      <c r="A9" s="8"/>
      <c r="B9" s="9"/>
      <c r="C9" s="9"/>
    </row>
    <row r="10" spans="1:3" ht="15.75" thickTop="1" x14ac:dyDescent="0.25">
      <c r="A10" s="10"/>
      <c r="B10" s="10"/>
      <c r="C10" s="11"/>
    </row>
  </sheetData>
  <mergeCells count="3">
    <mergeCell ref="A2:C3"/>
    <mergeCell ref="A4:C4"/>
    <mergeCell ref="A5:C5"/>
  </mergeCells>
  <hyperlinks>
    <hyperlink ref="A6" location="Linelist!A1" display="LINE LIST"/>
    <hyperlink ref="B6" location="SummaryTables!A1" display="SUMMARY TABLE"/>
    <hyperlink ref="C6" location="EpiUpdateChart!A1" display="EPI UPDATE CHART"/>
    <hyperlink ref="A8" location="PivotTable!A1" display="PIVOT TABLE"/>
    <hyperlink ref="C8" location="'Data Dictionary'!A1" display="DATA DICTIONARY"/>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
  <sheetViews>
    <sheetView workbookViewId="0">
      <selection activeCell="F25" sqref="F25"/>
    </sheetView>
  </sheetViews>
  <sheetFormatPr defaultRowHeight="15" x14ac:dyDescent="0.25"/>
  <sheetData>
    <row r="1" spans="1:117" ht="30.75" customHeight="1" x14ac:dyDescent="0.25">
      <c r="A1" s="12"/>
      <c r="B1" s="13" t="str">
        <f>[1]Home!B4</f>
        <v xml:space="preserve">&lt;Outbreak #&gt; | &lt;Outbreak/Event Name&gt; </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row>
    <row r="2" spans="1:117" ht="31.5" customHeight="1" thickBot="1" x14ac:dyDescent="0.3">
      <c r="A2" s="12"/>
      <c r="B2" s="14" t="s">
        <v>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row>
    <row r="3" spans="1:117" ht="15.75" thickBot="1" x14ac:dyDescent="0.3">
      <c r="A3" s="15" t="s">
        <v>8</v>
      </c>
      <c r="B3" s="16"/>
      <c r="C3" s="16"/>
      <c r="D3" s="17"/>
      <c r="E3" s="18" t="s">
        <v>9</v>
      </c>
      <c r="F3" s="16"/>
      <c r="G3" s="17"/>
      <c r="H3" s="18" t="s">
        <v>10</v>
      </c>
      <c r="I3" s="16"/>
      <c r="J3" s="17"/>
      <c r="K3" s="18" t="s">
        <v>11</v>
      </c>
      <c r="L3" s="16"/>
      <c r="M3" s="16"/>
      <c r="N3" s="16"/>
      <c r="O3" s="16"/>
      <c r="P3" s="16"/>
      <c r="Q3" s="16"/>
      <c r="R3" s="17"/>
      <c r="S3" s="18" t="s">
        <v>12</v>
      </c>
      <c r="T3" s="16"/>
      <c r="U3" s="16"/>
      <c r="V3" s="16"/>
      <c r="W3" s="16"/>
      <c r="X3" s="16"/>
      <c r="Y3" s="16"/>
      <c r="Z3" s="16"/>
      <c r="AA3" s="16"/>
      <c r="AB3" s="16"/>
      <c r="AC3" s="16"/>
      <c r="AD3" s="16"/>
      <c r="AE3" s="16"/>
      <c r="AF3" s="16"/>
      <c r="AG3" s="16"/>
      <c r="AH3" s="16"/>
      <c r="AI3" s="17"/>
      <c r="AJ3" s="18" t="s">
        <v>13</v>
      </c>
      <c r="AK3" s="16"/>
      <c r="AL3" s="16"/>
      <c r="AM3" s="16"/>
      <c r="AN3" s="16"/>
      <c r="AO3" s="16"/>
      <c r="AP3" s="17"/>
      <c r="AQ3" s="18" t="s">
        <v>14</v>
      </c>
      <c r="AR3" s="16"/>
      <c r="AS3" s="16"/>
      <c r="AT3" s="17"/>
      <c r="AU3" s="19" t="s">
        <v>15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1"/>
    </row>
    <row r="4" spans="1:117" ht="75.75" thickBot="1" x14ac:dyDescent="0.3">
      <c r="A4" s="22" t="s">
        <v>16</v>
      </c>
      <c r="B4" s="23" t="s">
        <v>17</v>
      </c>
      <c r="C4" s="23" t="s">
        <v>18</v>
      </c>
      <c r="D4" s="24" t="s">
        <v>19</v>
      </c>
      <c r="E4" s="25" t="s">
        <v>20</v>
      </c>
      <c r="F4" s="23" t="s">
        <v>21</v>
      </c>
      <c r="G4" s="24" t="s">
        <v>22</v>
      </c>
      <c r="H4" s="25" t="s">
        <v>23</v>
      </c>
      <c r="I4" s="23" t="s">
        <v>24</v>
      </c>
      <c r="J4" s="24" t="s">
        <v>25</v>
      </c>
      <c r="K4" s="25" t="s">
        <v>26</v>
      </c>
      <c r="L4" s="23" t="s">
        <v>27</v>
      </c>
      <c r="M4" s="23" t="s">
        <v>28</v>
      </c>
      <c r="N4" s="23" t="s">
        <v>29</v>
      </c>
      <c r="O4" s="23" t="s">
        <v>30</v>
      </c>
      <c r="P4" s="23" t="s">
        <v>31</v>
      </c>
      <c r="Q4" s="26" t="s">
        <v>32</v>
      </c>
      <c r="R4" s="27" t="s">
        <v>32</v>
      </c>
      <c r="S4" s="28" t="s">
        <v>33</v>
      </c>
      <c r="T4" s="29" t="s">
        <v>34</v>
      </c>
      <c r="U4" s="29" t="s">
        <v>35</v>
      </c>
      <c r="V4" s="29" t="s">
        <v>36</v>
      </c>
      <c r="W4" s="29" t="s">
        <v>37</v>
      </c>
      <c r="X4" s="29" t="s">
        <v>38</v>
      </c>
      <c r="Y4" s="29" t="s">
        <v>39</v>
      </c>
      <c r="Z4" s="29" t="s">
        <v>40</v>
      </c>
      <c r="AA4" s="29" t="s">
        <v>41</v>
      </c>
      <c r="AB4" s="29" t="s">
        <v>42</v>
      </c>
      <c r="AC4" s="30" t="s">
        <v>14</v>
      </c>
      <c r="AD4" s="30" t="s">
        <v>14</v>
      </c>
      <c r="AE4" s="29" t="s">
        <v>43</v>
      </c>
      <c r="AF4" s="29" t="s">
        <v>44</v>
      </c>
      <c r="AG4" s="29" t="s">
        <v>45</v>
      </c>
      <c r="AH4" s="29" t="s">
        <v>46</v>
      </c>
      <c r="AI4" s="31" t="s">
        <v>47</v>
      </c>
      <c r="AJ4" s="25" t="s">
        <v>48</v>
      </c>
      <c r="AK4" s="23" t="s">
        <v>49</v>
      </c>
      <c r="AL4" s="23" t="s">
        <v>50</v>
      </c>
      <c r="AM4" s="23" t="s">
        <v>51</v>
      </c>
      <c r="AN4" s="23" t="s">
        <v>52</v>
      </c>
      <c r="AO4" s="23" t="s">
        <v>53</v>
      </c>
      <c r="AP4" s="32" t="s">
        <v>54</v>
      </c>
      <c r="AQ4" s="33" t="s">
        <v>55</v>
      </c>
      <c r="AR4" s="23" t="s">
        <v>56</v>
      </c>
      <c r="AS4" s="23" t="s">
        <v>57</v>
      </c>
      <c r="AT4" s="34" t="s">
        <v>54</v>
      </c>
      <c r="AU4" s="35" t="s">
        <v>58</v>
      </c>
      <c r="AV4" s="35" t="s">
        <v>59</v>
      </c>
      <c r="AW4" s="35" t="s">
        <v>60</v>
      </c>
      <c r="AX4" s="35" t="s">
        <v>61</v>
      </c>
      <c r="AY4" s="35" t="s">
        <v>62</v>
      </c>
      <c r="AZ4" s="35" t="s">
        <v>63</v>
      </c>
      <c r="BA4" s="35" t="s">
        <v>64</v>
      </c>
      <c r="BB4" s="35" t="s">
        <v>65</v>
      </c>
      <c r="BC4" s="35" t="s">
        <v>66</v>
      </c>
      <c r="BD4" s="35" t="s">
        <v>67</v>
      </c>
      <c r="BE4" s="35" t="s">
        <v>68</v>
      </c>
      <c r="BF4" s="35" t="s">
        <v>69</v>
      </c>
      <c r="BG4" s="35" t="s">
        <v>70</v>
      </c>
      <c r="BH4" s="35" t="s">
        <v>71</v>
      </c>
      <c r="BI4" s="35" t="s">
        <v>72</v>
      </c>
      <c r="BJ4" s="35" t="s">
        <v>73</v>
      </c>
      <c r="BK4" s="35" t="s">
        <v>74</v>
      </c>
      <c r="BL4" s="35" t="s">
        <v>75</v>
      </c>
      <c r="BM4" s="35" t="s">
        <v>76</v>
      </c>
      <c r="BN4" s="35" t="s">
        <v>77</v>
      </c>
      <c r="BO4" s="35" t="s">
        <v>78</v>
      </c>
      <c r="BP4" s="35" t="s">
        <v>79</v>
      </c>
      <c r="BQ4" s="35" t="s">
        <v>80</v>
      </c>
      <c r="BR4" s="35" t="s">
        <v>81</v>
      </c>
      <c r="BS4" s="35" t="s">
        <v>82</v>
      </c>
      <c r="BT4" s="35" t="s">
        <v>83</v>
      </c>
      <c r="BU4" s="35" t="s">
        <v>84</v>
      </c>
      <c r="BV4" s="35" t="s">
        <v>85</v>
      </c>
      <c r="BW4" s="35" t="s">
        <v>86</v>
      </c>
      <c r="BX4" s="35" t="s">
        <v>87</v>
      </c>
      <c r="BY4" s="35" t="s">
        <v>88</v>
      </c>
      <c r="BZ4" s="35" t="s">
        <v>89</v>
      </c>
      <c r="CA4" s="35" t="s">
        <v>90</v>
      </c>
      <c r="CB4" s="35" t="s">
        <v>91</v>
      </c>
      <c r="CC4" s="35" t="s">
        <v>92</v>
      </c>
      <c r="CD4" s="35" t="s">
        <v>93</v>
      </c>
      <c r="CE4" s="35" t="s">
        <v>94</v>
      </c>
      <c r="CF4" s="35" t="s">
        <v>95</v>
      </c>
      <c r="CG4" s="35" t="s">
        <v>96</v>
      </c>
      <c r="CH4" s="35" t="s">
        <v>97</v>
      </c>
      <c r="CI4" s="35" t="s">
        <v>98</v>
      </c>
      <c r="CJ4" s="35" t="s">
        <v>99</v>
      </c>
      <c r="CK4" s="35" t="s">
        <v>100</v>
      </c>
      <c r="CL4" s="35" t="s">
        <v>101</v>
      </c>
      <c r="CM4" s="35" t="s">
        <v>102</v>
      </c>
      <c r="CN4" s="35" t="s">
        <v>103</v>
      </c>
      <c r="CO4" s="35" t="s">
        <v>104</v>
      </c>
      <c r="CP4" s="35" t="s">
        <v>105</v>
      </c>
      <c r="CQ4" s="35" t="s">
        <v>106</v>
      </c>
      <c r="CR4" s="35" t="s">
        <v>107</v>
      </c>
      <c r="CS4" s="35" t="s">
        <v>108</v>
      </c>
      <c r="CT4" s="35" t="s">
        <v>109</v>
      </c>
      <c r="CU4" s="35" t="s">
        <v>110</v>
      </c>
      <c r="CV4" s="35" t="s">
        <v>111</v>
      </c>
      <c r="CW4" s="35" t="s">
        <v>112</v>
      </c>
      <c r="CX4" s="35" t="s">
        <v>113</v>
      </c>
      <c r="CY4" s="35" t="s">
        <v>114</v>
      </c>
      <c r="CZ4" s="35" t="s">
        <v>115</v>
      </c>
      <c r="DA4" s="35" t="s">
        <v>116</v>
      </c>
      <c r="DB4" s="35" t="s">
        <v>117</v>
      </c>
      <c r="DC4" s="35" t="s">
        <v>118</v>
      </c>
      <c r="DD4" s="35" t="s">
        <v>119</v>
      </c>
      <c r="DE4" s="35" t="s">
        <v>120</v>
      </c>
      <c r="DF4" s="35" t="s">
        <v>121</v>
      </c>
      <c r="DG4" s="35" t="s">
        <v>122</v>
      </c>
      <c r="DH4" s="35" t="s">
        <v>123</v>
      </c>
      <c r="DI4" s="35" t="s">
        <v>124</v>
      </c>
      <c r="DJ4" s="35" t="s">
        <v>125</v>
      </c>
      <c r="DK4" s="35" t="s">
        <v>126</v>
      </c>
      <c r="DL4" s="35" t="s">
        <v>127</v>
      </c>
      <c r="DM4" s="36" t="s">
        <v>128</v>
      </c>
    </row>
  </sheetData>
  <mergeCells count="8">
    <mergeCell ref="AQ3:AT3"/>
    <mergeCell ref="AU3:DM3"/>
    <mergeCell ref="A3:D3"/>
    <mergeCell ref="E3:G3"/>
    <mergeCell ref="H3:J3"/>
    <mergeCell ref="K3:R3"/>
    <mergeCell ref="S3:AI3"/>
    <mergeCell ref="AJ3:AP3"/>
  </mergeCells>
  <hyperlinks>
    <hyperlink ref="B2" location="'Data Dictionary'!A1" display="Refer to datadictionary as needed."/>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workbookViewId="0">
      <selection activeCell="S18" sqref="S18"/>
    </sheetView>
  </sheetViews>
  <sheetFormatPr defaultRowHeight="15" x14ac:dyDescent="0.25"/>
  <cols>
    <col min="3" max="3" width="21.7109375" customWidth="1"/>
    <col min="8" max="8" width="25.5703125" customWidth="1"/>
  </cols>
  <sheetData>
    <row r="1" spans="1:22" ht="15.75" x14ac:dyDescent="0.25">
      <c r="A1" s="38"/>
      <c r="B1" s="39" t="str">
        <f>[1]Linelist!B1</f>
        <v xml:space="preserve">&lt;Outbreak #&gt; | &lt;Outbreak/Event Name&gt; </v>
      </c>
      <c r="C1" s="39"/>
      <c r="D1" s="39"/>
      <c r="E1" s="39"/>
      <c r="F1" s="39"/>
      <c r="G1" s="39"/>
      <c r="H1" s="39"/>
      <c r="I1" s="39"/>
      <c r="J1" s="39"/>
      <c r="K1" s="39"/>
      <c r="L1" s="39"/>
      <c r="M1" s="38"/>
    </row>
    <row r="2" spans="1:22" ht="15.75" x14ac:dyDescent="0.25">
      <c r="A2" s="38"/>
      <c r="B2" s="40" t="s">
        <v>129</v>
      </c>
      <c r="C2" s="40"/>
      <c r="D2" s="40"/>
      <c r="E2" s="40"/>
      <c r="F2" s="40"/>
      <c r="G2" s="40"/>
      <c r="H2" s="40"/>
      <c r="I2" s="40"/>
      <c r="J2" s="40"/>
      <c r="K2" s="40"/>
      <c r="L2" s="40"/>
      <c r="M2" s="38"/>
    </row>
    <row r="3" spans="1:22" ht="15.75" x14ac:dyDescent="0.25">
      <c r="A3" s="41"/>
      <c r="B3" s="42"/>
      <c r="C3" s="43"/>
      <c r="D3" s="43"/>
      <c r="E3" s="43"/>
      <c r="F3" s="43"/>
      <c r="G3" s="43"/>
      <c r="H3" s="43"/>
      <c r="I3" s="43"/>
      <c r="J3" s="43"/>
      <c r="K3" s="43"/>
      <c r="L3" s="44"/>
      <c r="M3" s="41"/>
    </row>
    <row r="4" spans="1:22" ht="15.75" x14ac:dyDescent="0.25">
      <c r="A4" s="41"/>
      <c r="B4" s="45"/>
      <c r="C4" s="46" t="s">
        <v>130</v>
      </c>
      <c r="D4" s="47">
        <f>COUNTA([1]Linelist!J5:J200)</f>
        <v>0</v>
      </c>
      <c r="E4" s="48"/>
      <c r="F4" s="48"/>
      <c r="G4" s="49"/>
      <c r="H4" s="46" t="s">
        <v>131</v>
      </c>
      <c r="I4" s="47"/>
      <c r="J4" s="48"/>
      <c r="K4" s="48"/>
      <c r="L4" s="50"/>
      <c r="M4" s="41"/>
    </row>
    <row r="5" spans="1:22" ht="15.75" x14ac:dyDescent="0.25">
      <c r="A5" s="41"/>
      <c r="B5" s="45"/>
      <c r="C5" s="51" t="s">
        <v>132</v>
      </c>
      <c r="D5" s="52">
        <f>COUNTIF([1]Linelist!J5:J201,"confirmed")</f>
        <v>0</v>
      </c>
      <c r="E5" s="49"/>
      <c r="F5" s="49"/>
      <c r="G5" s="49"/>
      <c r="H5" s="53" t="s">
        <v>133</v>
      </c>
      <c r="I5" s="54">
        <f>MIN([1]Linelist!M5:M200)</f>
        <v>0</v>
      </c>
      <c r="J5" s="55"/>
      <c r="K5" s="55"/>
      <c r="L5" s="50"/>
      <c r="M5" s="41"/>
    </row>
    <row r="6" spans="1:22" ht="15.75" x14ac:dyDescent="0.25">
      <c r="A6" s="41"/>
      <c r="B6" s="45"/>
      <c r="C6" s="51" t="s">
        <v>134</v>
      </c>
      <c r="D6" s="52">
        <f>COUNTIF([1]Linelist!J5:J201,"probable")</f>
        <v>0</v>
      </c>
      <c r="E6" s="49"/>
      <c r="F6" s="49"/>
      <c r="G6" s="49"/>
      <c r="H6" s="53" t="s">
        <v>135</v>
      </c>
      <c r="I6" s="54">
        <f>MAX([1]Linelist!M5:M200)</f>
        <v>0</v>
      </c>
      <c r="J6" s="55"/>
      <c r="K6" s="55"/>
      <c r="L6" s="50"/>
      <c r="M6" s="41"/>
    </row>
    <row r="7" spans="1:22" ht="15.75" x14ac:dyDescent="0.25">
      <c r="A7" s="41"/>
      <c r="B7" s="45"/>
      <c r="C7" s="51" t="s">
        <v>136</v>
      </c>
      <c r="D7" s="52">
        <f>COUNTIF([1]Linelist!J5:J201,"unknown")</f>
        <v>0</v>
      </c>
      <c r="E7" s="49"/>
      <c r="F7" s="49"/>
      <c r="G7" s="49"/>
      <c r="H7" s="49"/>
      <c r="I7" s="49"/>
      <c r="J7" s="56"/>
      <c r="K7" s="56"/>
      <c r="L7" s="50"/>
      <c r="M7" s="41"/>
    </row>
    <row r="8" spans="1:22" ht="15.75" x14ac:dyDescent="0.25">
      <c r="A8" s="41"/>
      <c r="B8" s="45"/>
      <c r="C8" s="57"/>
      <c r="D8" s="49"/>
      <c r="E8" s="49"/>
      <c r="F8" s="49"/>
      <c r="G8" s="49"/>
      <c r="H8" s="49"/>
      <c r="I8" s="49"/>
      <c r="J8" s="56"/>
      <c r="K8" s="56"/>
      <c r="L8" s="50"/>
      <c r="M8" s="41"/>
    </row>
    <row r="9" spans="1:22" ht="15.75" x14ac:dyDescent="0.25">
      <c r="A9" s="41"/>
      <c r="B9" s="45"/>
      <c r="C9" s="46" t="s">
        <v>137</v>
      </c>
      <c r="D9" s="58">
        <f>D10+D12</f>
        <v>0</v>
      </c>
      <c r="E9" s="59"/>
      <c r="F9" s="59"/>
      <c r="G9" s="49"/>
      <c r="H9" s="46" t="s">
        <v>138</v>
      </c>
      <c r="I9" s="60"/>
      <c r="J9" s="48"/>
      <c r="K9" s="48"/>
      <c r="L9" s="50"/>
      <c r="M9" s="41"/>
    </row>
    <row r="10" spans="1:22" ht="15.75" x14ac:dyDescent="0.25">
      <c r="A10" s="41"/>
      <c r="B10" s="45"/>
      <c r="C10" s="61" t="s">
        <v>139</v>
      </c>
      <c r="D10" s="62">
        <f>COUNTIF([1]Linelist!I5:I200, "F")</f>
        <v>0</v>
      </c>
      <c r="E10" s="49"/>
      <c r="F10" s="49"/>
      <c r="G10" s="49"/>
      <c r="H10" s="51" t="s">
        <v>140</v>
      </c>
      <c r="I10" s="63" t="e">
        <f>AVERAGE([1]Linelist!H5:H200)</f>
        <v>#DIV/0!</v>
      </c>
      <c r="J10" s="64"/>
      <c r="K10" s="64"/>
      <c r="L10" s="50"/>
      <c r="M10" s="41"/>
    </row>
    <row r="11" spans="1:22" ht="15.75" x14ac:dyDescent="0.25">
      <c r="A11" s="41"/>
      <c r="B11" s="45"/>
      <c r="C11" s="65"/>
      <c r="D11" s="66" t="e">
        <f>(D10/(D10+D12))*100%</f>
        <v>#DIV/0!</v>
      </c>
      <c r="E11" s="67"/>
      <c r="F11" s="67"/>
      <c r="G11" s="49"/>
      <c r="H11" s="51" t="s">
        <v>141</v>
      </c>
      <c r="I11" s="63" t="e">
        <f>MEDIAN([1]Linelist!H5:H200)</f>
        <v>#NUM!</v>
      </c>
      <c r="J11" s="64"/>
      <c r="K11" s="64"/>
      <c r="L11" s="50"/>
      <c r="M11" s="41"/>
    </row>
    <row r="12" spans="1:22" ht="15.75" x14ac:dyDescent="0.25">
      <c r="A12" s="41"/>
      <c r="B12" s="45"/>
      <c r="C12" s="61" t="s">
        <v>142</v>
      </c>
      <c r="D12" s="62">
        <f>COUNTIF([1]Linelist!I5:I200, "M")</f>
        <v>0</v>
      </c>
      <c r="E12" s="49"/>
      <c r="F12" s="49"/>
      <c r="G12" s="49"/>
      <c r="H12" s="51" t="s">
        <v>143</v>
      </c>
      <c r="I12" s="63">
        <f>MIN([1]Linelist!H5:H200)</f>
        <v>0</v>
      </c>
      <c r="J12" s="64"/>
      <c r="K12" s="64"/>
      <c r="L12" s="50"/>
      <c r="M12" s="41"/>
      <c r="P12" s="146"/>
      <c r="Q12" s="147"/>
      <c r="R12" s="147"/>
      <c r="S12" s="147"/>
      <c r="T12" s="147"/>
      <c r="U12" s="147"/>
      <c r="V12" s="148"/>
    </row>
    <row r="13" spans="1:22" ht="15.75" x14ac:dyDescent="0.25">
      <c r="A13" s="41"/>
      <c r="B13" s="45"/>
      <c r="C13" s="65"/>
      <c r="D13" s="66" t="e">
        <f>(D12/(D10+D12))*100%</f>
        <v>#DIV/0!</v>
      </c>
      <c r="E13" s="67"/>
      <c r="F13" s="67"/>
      <c r="G13" s="49"/>
      <c r="H13" s="51" t="s">
        <v>144</v>
      </c>
      <c r="I13" s="63">
        <f>MAX([1]Linelist!H5:H200)</f>
        <v>0</v>
      </c>
      <c r="J13" s="64"/>
      <c r="K13" s="64"/>
      <c r="L13" s="50"/>
      <c r="M13" s="41"/>
      <c r="P13" s="149"/>
      <c r="Q13" s="150"/>
      <c r="R13" s="150"/>
      <c r="S13" s="150"/>
      <c r="T13" s="150"/>
      <c r="U13" s="150"/>
      <c r="V13" s="151"/>
    </row>
    <row r="14" spans="1:22" ht="15.75" x14ac:dyDescent="0.25">
      <c r="A14" s="41"/>
      <c r="B14" s="45"/>
      <c r="C14" s="57"/>
      <c r="D14" s="49"/>
      <c r="E14" s="49"/>
      <c r="F14" s="49"/>
      <c r="G14" s="49"/>
      <c r="H14" s="57"/>
      <c r="I14" s="49"/>
      <c r="J14" s="56"/>
      <c r="K14" s="56"/>
      <c r="L14" s="50"/>
      <c r="M14" s="41"/>
    </row>
    <row r="15" spans="1:22" ht="15.75" x14ac:dyDescent="0.25">
      <c r="A15" s="41"/>
      <c r="B15" s="45"/>
      <c r="C15" s="46" t="s">
        <v>145</v>
      </c>
      <c r="D15" s="47" t="s">
        <v>146</v>
      </c>
      <c r="E15" s="68" t="s">
        <v>147</v>
      </c>
      <c r="F15" s="68" t="s">
        <v>148</v>
      </c>
      <c r="G15" s="49"/>
      <c r="H15" s="46" t="s">
        <v>149</v>
      </c>
      <c r="I15" s="60" t="s">
        <v>146</v>
      </c>
      <c r="J15" s="69" t="s">
        <v>147</v>
      </c>
      <c r="K15" s="68" t="s">
        <v>148</v>
      </c>
      <c r="L15" s="50"/>
      <c r="M15" s="41"/>
    </row>
    <row r="16" spans="1:22" ht="15.75" x14ac:dyDescent="0.25">
      <c r="A16" s="41"/>
      <c r="B16" s="45"/>
      <c r="C16" s="51" t="str">
        <f>[1]Linelist!S4</f>
        <v>Asymptomatic</v>
      </c>
      <c r="D16" s="52">
        <f>COUNTIF([1]Linelist!S5:S1048576,"Y")</f>
        <v>0</v>
      </c>
      <c r="E16" s="52">
        <f>COUNTIF([1]Linelist!S5:S1048576,"N")</f>
        <v>0</v>
      </c>
      <c r="F16" s="70" t="e">
        <f>D16/(D16+E16)</f>
        <v>#DIV/0!</v>
      </c>
      <c r="G16" s="49"/>
      <c r="H16" s="51" t="str">
        <f>[1]Linelist!AE4</f>
        <v>Hospitalized</v>
      </c>
      <c r="I16" s="52">
        <f>COUNTIF([1]Linelist!AE5:AE200,"Y")</f>
        <v>0</v>
      </c>
      <c r="J16" s="52">
        <f>COUNTIF([1]Linelist!AE5:AE200,"N")</f>
        <v>0</v>
      </c>
      <c r="K16" s="70" t="e">
        <f>I16/(I16+J16)</f>
        <v>#DIV/0!</v>
      </c>
      <c r="L16" s="50"/>
      <c r="M16" s="41"/>
    </row>
    <row r="17" spans="1:13" ht="15.75" x14ac:dyDescent="0.25">
      <c r="A17" s="41"/>
      <c r="B17" s="45"/>
      <c r="C17" s="51" t="str">
        <f>[1]Linelist!T4</f>
        <v>Diarrhea</v>
      </c>
      <c r="D17" s="52">
        <f>COUNTIF([1]Linelist!T5:T1048576,"Y")</f>
        <v>0</v>
      </c>
      <c r="E17" s="52">
        <f>COUNTIF([1]Linelist!T5:T1048576,"N")</f>
        <v>0</v>
      </c>
      <c r="F17" s="70" t="e">
        <f t="shared" ref="F17:F27" si="0">D17/(D17+E17)</f>
        <v>#DIV/0!</v>
      </c>
      <c r="G17" s="49"/>
      <c r="H17" s="51" t="str">
        <f>[1]Linelist!AF4</f>
        <v>Death</v>
      </c>
      <c r="I17" s="52">
        <f>COUNTIF([1]Linelist!AF5:AF200,"Y")</f>
        <v>0</v>
      </c>
      <c r="J17" s="52">
        <f>COUNTIF([1]Linelist!AF5:AF200,"N")</f>
        <v>0</v>
      </c>
      <c r="K17" s="70" t="e">
        <f t="shared" ref="K17:K20" si="1">I17/(I17+J17)</f>
        <v>#DIV/0!</v>
      </c>
      <c r="L17" s="50"/>
      <c r="M17" s="41"/>
    </row>
    <row r="18" spans="1:13" ht="15.75" x14ac:dyDescent="0.25">
      <c r="A18" s="41"/>
      <c r="B18" s="45"/>
      <c r="C18" s="51" t="str">
        <f>[1]Linelist!U4</f>
        <v>Bloody Diarrhea (HUS)</v>
      </c>
      <c r="D18" s="52">
        <f>COUNTIF([1]Linelist!U5:U1048576,"Y")</f>
        <v>0</v>
      </c>
      <c r="E18" s="52">
        <f>COUNTIF([1]Linelist!U5:U1048576,"N")</f>
        <v>0</v>
      </c>
      <c r="F18" s="70" t="e">
        <f t="shared" si="0"/>
        <v>#DIV/0!</v>
      </c>
      <c r="G18" s="49"/>
      <c r="H18" s="51" t="str">
        <f>[1]Linelist!AG4</f>
        <v>Underlying Illness</v>
      </c>
      <c r="I18" s="52">
        <f>COUNTIF([1]Linelist!AG5:AG200,"Y")</f>
        <v>0</v>
      </c>
      <c r="J18" s="52">
        <f>COUNTIF([1]Linelist!AG5:AG200,"N")</f>
        <v>0</v>
      </c>
      <c r="K18" s="70" t="e">
        <f t="shared" si="1"/>
        <v>#DIV/0!</v>
      </c>
      <c r="L18" s="50"/>
      <c r="M18" s="41"/>
    </row>
    <row r="19" spans="1:13" ht="15.75" x14ac:dyDescent="0.25">
      <c r="A19" s="41"/>
      <c r="B19" s="45"/>
      <c r="C19" s="51" t="str">
        <f>[1]Linelist!V4</f>
        <v>Vomiting</v>
      </c>
      <c r="D19" s="52">
        <f>COUNTIF([1]Linelist!V5:V1048576,"Y")</f>
        <v>0</v>
      </c>
      <c r="E19" s="52">
        <f>COUNTIF([1]Linelist!V5:V1048576,"N")</f>
        <v>0</v>
      </c>
      <c r="F19" s="70" t="e">
        <f t="shared" si="0"/>
        <v>#DIV/0!</v>
      </c>
      <c r="G19" s="49"/>
      <c r="H19" s="51" t="str">
        <f>[1]Linelist!AH4</f>
        <v>Pregnant</v>
      </c>
      <c r="I19" s="52">
        <f>COUNTIF([1]Linelist!AH5:AH200,"Y")</f>
        <v>0</v>
      </c>
      <c r="J19" s="52">
        <f>COUNTIF([1]Linelist!AH5:AH200,"N")</f>
        <v>0</v>
      </c>
      <c r="K19" s="70" t="e">
        <f t="shared" si="1"/>
        <v>#DIV/0!</v>
      </c>
      <c r="L19" s="50"/>
      <c r="M19" s="41"/>
    </row>
    <row r="20" spans="1:13" ht="15.75" x14ac:dyDescent="0.25">
      <c r="A20" s="41"/>
      <c r="B20" s="45"/>
      <c r="C20" s="51" t="str">
        <f>[1]Linelist!W4</f>
        <v>Headache</v>
      </c>
      <c r="D20" s="52">
        <f>COUNTIF([1]Linelist!W5:W1048576,"Y")</f>
        <v>0</v>
      </c>
      <c r="E20" s="52">
        <f>COUNTIF([1]Linelist!W5:W1048576,"N")</f>
        <v>0</v>
      </c>
      <c r="F20" s="70" t="e">
        <f t="shared" si="0"/>
        <v>#DIV/0!</v>
      </c>
      <c r="G20" s="49"/>
      <c r="H20" s="51" t="str">
        <f>[1]Linelist!AI4</f>
        <v>Other Complications</v>
      </c>
      <c r="I20" s="52">
        <f>COUNTIF([1]Linelist!AI5:AI200,"Y")</f>
        <v>0</v>
      </c>
      <c r="J20" s="52">
        <f>COUNTIF([1]Linelist!AI5:AI200,"N")</f>
        <v>0</v>
      </c>
      <c r="K20" s="70" t="e">
        <f t="shared" si="1"/>
        <v>#DIV/0!</v>
      </c>
      <c r="L20" s="50"/>
      <c r="M20" s="41"/>
    </row>
    <row r="21" spans="1:13" ht="15.75" x14ac:dyDescent="0.25">
      <c r="A21" s="41"/>
      <c r="B21" s="45"/>
      <c r="C21" s="51" t="str">
        <f>[1]Linelist!X4</f>
        <v>Chills</v>
      </c>
      <c r="D21" s="52">
        <f>COUNTIF([1]Linelist!X5:X1048576,"Y")</f>
        <v>0</v>
      </c>
      <c r="E21" s="52">
        <f>COUNTIF([1]Linelist!X5:X1048576,"N")</f>
        <v>0</v>
      </c>
      <c r="F21" s="70" t="e">
        <f t="shared" si="0"/>
        <v>#DIV/0!</v>
      </c>
      <c r="G21" s="49"/>
      <c r="H21" s="49"/>
      <c r="I21" s="49"/>
      <c r="J21" s="49"/>
      <c r="K21" s="49"/>
      <c r="L21" s="50"/>
      <c r="M21" s="41"/>
    </row>
    <row r="22" spans="1:13" ht="15.75" x14ac:dyDescent="0.25">
      <c r="A22" s="41"/>
      <c r="B22" s="45"/>
      <c r="C22" s="51" t="str">
        <f>[1]Linelist!Y4</f>
        <v>Nausea</v>
      </c>
      <c r="D22" s="52">
        <f>COUNTIF([1]Linelist!Y5:Y1048576,"Y")</f>
        <v>0</v>
      </c>
      <c r="E22" s="52">
        <f>COUNTIF([1]Linelist!Y5:Y1048576,"N")</f>
        <v>0</v>
      </c>
      <c r="F22" s="70" t="e">
        <f t="shared" si="0"/>
        <v>#DIV/0!</v>
      </c>
      <c r="G22" s="49"/>
      <c r="H22" s="49"/>
      <c r="I22" s="49"/>
      <c r="J22" s="49"/>
      <c r="K22" s="49"/>
      <c r="L22" s="50"/>
      <c r="M22" s="41"/>
    </row>
    <row r="23" spans="1:13" ht="15.75" x14ac:dyDescent="0.25">
      <c r="A23" s="41"/>
      <c r="B23" s="45"/>
      <c r="C23" s="51" t="str">
        <f>[1]Linelist!Z4</f>
        <v>Muscle Aches</v>
      </c>
      <c r="D23" s="52">
        <f>COUNTIF([1]Linelist!Z5:Z1048576,"Y")</f>
        <v>0</v>
      </c>
      <c r="E23" s="52">
        <f>COUNTIF([1]Linelist!Z5:Z1048576,"N")</f>
        <v>0</v>
      </c>
      <c r="F23" s="70" t="e">
        <f t="shared" si="0"/>
        <v>#DIV/0!</v>
      </c>
      <c r="G23" s="49"/>
      <c r="H23" s="49"/>
      <c r="I23" s="49"/>
      <c r="J23" s="49"/>
      <c r="K23" s="49"/>
      <c r="L23" s="50"/>
      <c r="M23" s="41"/>
    </row>
    <row r="24" spans="1:13" ht="15.75" x14ac:dyDescent="0.25">
      <c r="A24" s="41"/>
      <c r="B24" s="45"/>
      <c r="C24" s="51" t="str">
        <f>[1]Linelist!AA4</f>
        <v>Fever</v>
      </c>
      <c r="D24" s="52">
        <f>COUNTIF([1]Linelist!AA5:AA1048576,"Y")</f>
        <v>0</v>
      </c>
      <c r="E24" s="52">
        <f>COUNTIF([1]Linelist!AA5:AA1048576,"N")</f>
        <v>0</v>
      </c>
      <c r="F24" s="70" t="e">
        <f t="shared" si="0"/>
        <v>#DIV/0!</v>
      </c>
      <c r="G24" s="49"/>
      <c r="H24" s="49"/>
      <c r="I24" s="49"/>
      <c r="J24" s="49"/>
      <c r="K24" s="49"/>
      <c r="L24" s="50"/>
      <c r="M24" s="41"/>
    </row>
    <row r="25" spans="1:13" ht="15.75" x14ac:dyDescent="0.25">
      <c r="A25" s="41"/>
      <c r="B25" s="45"/>
      <c r="C25" s="51" t="str">
        <f>[1]Linelist!AB4</f>
        <v>Abdominal Cramps</v>
      </c>
      <c r="D25" s="52">
        <f>COUNTIF([1]Linelist!AB5:AB1048576,"Y")</f>
        <v>0</v>
      </c>
      <c r="E25" s="52">
        <f>COUNTIF([1]Linelist!AB5:AB1048576,"N")</f>
        <v>0</v>
      </c>
      <c r="F25" s="70" t="e">
        <f t="shared" si="0"/>
        <v>#DIV/0!</v>
      </c>
      <c r="G25" s="49"/>
      <c r="H25" s="49"/>
      <c r="I25" s="49"/>
      <c r="J25" s="49"/>
      <c r="K25" s="49"/>
      <c r="L25" s="50"/>
      <c r="M25" s="41"/>
    </row>
    <row r="26" spans="1:13" ht="15.75" x14ac:dyDescent="0.25">
      <c r="A26" s="41"/>
      <c r="B26" s="45"/>
      <c r="C26" s="51" t="str">
        <f>[1]Linelist!AC4</f>
        <v>Other</v>
      </c>
      <c r="D26" s="52">
        <f>COUNTIF([1]Linelist!AC5:AC1048576,"Y")</f>
        <v>0</v>
      </c>
      <c r="E26" s="52">
        <f>COUNTIF([1]Linelist!AC5:AC1048576,"N")</f>
        <v>0</v>
      </c>
      <c r="F26" s="70" t="e">
        <f t="shared" si="0"/>
        <v>#DIV/0!</v>
      </c>
      <c r="G26" s="49"/>
      <c r="H26" s="49"/>
      <c r="I26" s="49"/>
      <c r="J26" s="49"/>
      <c r="K26" s="49"/>
      <c r="L26" s="50"/>
      <c r="M26" s="41"/>
    </row>
    <row r="27" spans="1:13" ht="15.75" x14ac:dyDescent="0.25">
      <c r="A27" s="41"/>
      <c r="B27" s="45"/>
      <c r="C27" s="51" t="str">
        <f>[1]Linelist!AD4</f>
        <v>Other</v>
      </c>
      <c r="D27" s="52">
        <f>COUNTIF([1]Linelist!AD5:AD1048576,"Y")</f>
        <v>0</v>
      </c>
      <c r="E27" s="52">
        <f>COUNTIF([1]Linelist!AD5:AD1048576,"N")</f>
        <v>0</v>
      </c>
      <c r="F27" s="70" t="e">
        <f t="shared" si="0"/>
        <v>#DIV/0!</v>
      </c>
      <c r="G27" s="49"/>
      <c r="H27" s="49"/>
      <c r="I27" s="49"/>
      <c r="J27" s="49"/>
      <c r="K27" s="49"/>
      <c r="L27" s="50"/>
      <c r="M27" s="41"/>
    </row>
    <row r="28" spans="1:13" ht="15.75" x14ac:dyDescent="0.25">
      <c r="A28" s="41"/>
      <c r="B28" s="45"/>
      <c r="C28" s="49"/>
      <c r="D28" s="49"/>
      <c r="E28" s="49"/>
      <c r="F28" s="49"/>
      <c r="G28" s="49"/>
      <c r="H28" s="49"/>
      <c r="I28" s="49"/>
      <c r="J28" s="49"/>
      <c r="K28" s="49"/>
      <c r="L28" s="50"/>
      <c r="M28" s="41"/>
    </row>
    <row r="29" spans="1:13" ht="15.75" x14ac:dyDescent="0.25">
      <c r="A29" s="41"/>
      <c r="B29" s="71"/>
      <c r="C29" s="72"/>
      <c r="D29" s="72"/>
      <c r="E29" s="72"/>
      <c r="F29" s="72"/>
      <c r="G29" s="72"/>
      <c r="H29" s="72"/>
      <c r="I29" s="72"/>
      <c r="J29" s="72"/>
      <c r="K29" s="72"/>
      <c r="L29" s="73"/>
      <c r="M29" s="41"/>
    </row>
    <row r="30" spans="1:13" x14ac:dyDescent="0.25">
      <c r="A30" s="41"/>
      <c r="B30" s="41"/>
      <c r="C30" s="41"/>
      <c r="D30" s="41"/>
      <c r="E30" s="41"/>
      <c r="F30" s="41"/>
      <c r="G30" s="41"/>
      <c r="H30" s="41"/>
      <c r="I30" s="41"/>
      <c r="J30" s="41"/>
      <c r="K30" s="41"/>
      <c r="L30" s="41"/>
      <c r="M30" s="41"/>
    </row>
    <row r="31" spans="1:13" x14ac:dyDescent="0.25">
      <c r="A31" s="41"/>
      <c r="B31" s="41"/>
      <c r="C31" s="41"/>
      <c r="D31" s="41"/>
      <c r="E31" s="41"/>
      <c r="F31" s="41"/>
      <c r="G31" s="41"/>
      <c r="H31" s="41"/>
      <c r="I31" s="41"/>
      <c r="J31" s="41"/>
      <c r="K31" s="41"/>
      <c r="L31" s="41"/>
      <c r="M31" s="41"/>
    </row>
  </sheetData>
  <mergeCells count="4">
    <mergeCell ref="B1:L1"/>
    <mergeCell ref="B2:L2"/>
    <mergeCell ref="C10:C11"/>
    <mergeCell ref="C12:C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7" workbookViewId="0">
      <selection activeCell="K16" sqref="K16"/>
    </sheetView>
  </sheetViews>
  <sheetFormatPr defaultRowHeight="15" x14ac:dyDescent="0.25"/>
  <cols>
    <col min="2" max="2" width="25.28515625" customWidth="1"/>
  </cols>
  <sheetData>
    <row r="1" spans="1:5" ht="34.5" customHeight="1" x14ac:dyDescent="0.35">
      <c r="A1" s="74"/>
      <c r="B1" s="75"/>
      <c r="C1" s="75"/>
      <c r="D1" s="74"/>
      <c r="E1" s="74"/>
    </row>
    <row r="2" spans="1:5" ht="42" customHeight="1" x14ac:dyDescent="0.25">
      <c r="B2" s="76" t="str">
        <f>[1]Linelist!B1</f>
        <v xml:space="preserve">&lt;Outbreak #&gt; | &lt;Outbreak/Event Name&gt; </v>
      </c>
      <c r="C2" s="76"/>
      <c r="D2" s="76"/>
      <c r="E2" s="76"/>
    </row>
    <row r="3" spans="1:5" ht="21" x14ac:dyDescent="0.25">
      <c r="A3" s="77"/>
      <c r="B3" s="78" t="s">
        <v>150</v>
      </c>
      <c r="C3" s="79"/>
      <c r="D3" s="79"/>
      <c r="E3" s="80"/>
    </row>
    <row r="4" spans="1:5" ht="19.5" customHeight="1" x14ac:dyDescent="0.25">
      <c r="B4" s="81" t="s">
        <v>151</v>
      </c>
      <c r="C4" s="82">
        <f>[1]SummaryTables!D4</f>
        <v>0</v>
      </c>
      <c r="D4" s="83"/>
      <c r="E4" s="84"/>
    </row>
    <row r="5" spans="1:5" ht="17.25" customHeight="1" x14ac:dyDescent="0.25">
      <c r="B5" s="85" t="s">
        <v>152</v>
      </c>
      <c r="C5" s="86"/>
      <c r="D5" s="86"/>
      <c r="E5" s="87"/>
    </row>
    <row r="6" spans="1:5" ht="19.5" customHeight="1" x14ac:dyDescent="0.25">
      <c r="B6" s="88" t="s">
        <v>140</v>
      </c>
      <c r="C6" s="89" t="e">
        <f>[1]SummaryTables!I10</f>
        <v>#DIV/0!</v>
      </c>
      <c r="D6" s="90"/>
      <c r="E6" s="91"/>
    </row>
    <row r="7" spans="1:5" ht="21" customHeight="1" x14ac:dyDescent="0.25">
      <c r="B7" s="92" t="s">
        <v>141</v>
      </c>
      <c r="C7" s="93" t="e">
        <f>[1]SummaryTables!I11</f>
        <v>#NUM!</v>
      </c>
      <c r="D7" s="94"/>
      <c r="E7" s="95"/>
    </row>
    <row r="8" spans="1:5" ht="21" customHeight="1" x14ac:dyDescent="0.25">
      <c r="B8" s="96" t="s">
        <v>153</v>
      </c>
      <c r="C8" s="97">
        <f>[1]SummaryTables!I12</f>
        <v>0</v>
      </c>
      <c r="D8" s="98" t="s">
        <v>154</v>
      </c>
      <c r="E8" s="99">
        <f>[1]SummaryTables!I13</f>
        <v>0</v>
      </c>
    </row>
    <row r="9" spans="1:5" ht="15.75" x14ac:dyDescent="0.25">
      <c r="B9" s="100" t="s">
        <v>155</v>
      </c>
      <c r="C9" s="101" t="e">
        <f>[1]SummaryTables!D11</f>
        <v>#DIV/0!</v>
      </c>
      <c r="D9" s="102"/>
      <c r="E9" s="103"/>
    </row>
    <row r="10" spans="1:5" ht="34.5" customHeight="1" x14ac:dyDescent="0.25">
      <c r="B10" s="104"/>
      <c r="C10" s="105">
        <f>[1]SummaryTables!D10</f>
        <v>0</v>
      </c>
      <c r="D10" s="106"/>
      <c r="E10" s="107"/>
    </row>
    <row r="11" spans="1:5" ht="22.5" customHeight="1" x14ac:dyDescent="0.25">
      <c r="B11" s="108" t="s">
        <v>156</v>
      </c>
      <c r="C11" s="109" t="e">
        <f>[1]SummaryTables!K16</f>
        <v>#DIV/0!</v>
      </c>
      <c r="D11" s="83"/>
      <c r="E11" s="84"/>
    </row>
    <row r="12" spans="1:5" ht="21" customHeight="1" x14ac:dyDescent="0.25">
      <c r="B12" s="81" t="s">
        <v>157</v>
      </c>
      <c r="C12" s="109" t="e">
        <f>[1]SummaryTables!F18</f>
        <v>#DIV/0!</v>
      </c>
      <c r="D12" s="83"/>
      <c r="E12" s="84"/>
    </row>
    <row r="13" spans="1:5" ht="22.5" customHeight="1" x14ac:dyDescent="0.25">
      <c r="B13" s="81" t="s">
        <v>158</v>
      </c>
      <c r="C13" s="109" t="e">
        <f>[1]SummaryTables!K17</f>
        <v>#DIV/0!</v>
      </c>
      <c r="D13" s="83"/>
      <c r="E13" s="84"/>
    </row>
    <row r="14" spans="1:5" ht="20.25" customHeight="1" x14ac:dyDescent="0.25">
      <c r="B14" s="110" t="s">
        <v>159</v>
      </c>
      <c r="C14" s="111">
        <f>[1]SummaryTables!I5</f>
        <v>0</v>
      </c>
      <c r="D14" s="112" t="s">
        <v>154</v>
      </c>
      <c r="E14" s="113">
        <f>[1]SummaryTables!I6</f>
        <v>0</v>
      </c>
    </row>
    <row r="15" spans="1:5" ht="23.25" customHeight="1" x14ac:dyDescent="0.25">
      <c r="B15" s="114" t="s">
        <v>160</v>
      </c>
      <c r="C15" s="115"/>
      <c r="D15" s="115"/>
      <c r="E15" s="116"/>
    </row>
    <row r="16" spans="1:5" ht="214.5" customHeight="1" x14ac:dyDescent="0.25">
      <c r="B16" s="117" t="s">
        <v>161</v>
      </c>
      <c r="C16" s="118"/>
      <c r="D16" s="118"/>
      <c r="E16" s="119"/>
    </row>
    <row r="17" spans="2:2" x14ac:dyDescent="0.25">
      <c r="B17" t="s">
        <v>162</v>
      </c>
    </row>
  </sheetData>
  <mergeCells count="15">
    <mergeCell ref="C13:E13"/>
    <mergeCell ref="C15:E15"/>
    <mergeCell ref="B16:E16"/>
    <mergeCell ref="C7:E7"/>
    <mergeCell ref="B9:B10"/>
    <mergeCell ref="C9:E9"/>
    <mergeCell ref="C10:E10"/>
    <mergeCell ref="C11:E11"/>
    <mergeCell ref="C12:E12"/>
    <mergeCell ref="B1:C1"/>
    <mergeCell ref="B2:E2"/>
    <mergeCell ref="B3:E3"/>
    <mergeCell ref="C4:E4"/>
    <mergeCell ref="B5:E5"/>
    <mergeCell ref="C6:E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14" sqref="B14"/>
    </sheetView>
  </sheetViews>
  <sheetFormatPr defaultRowHeight="15" x14ac:dyDescent="0.25"/>
  <cols>
    <col min="1" max="1" width="14.28515625" customWidth="1"/>
  </cols>
  <sheetData>
    <row r="1" spans="1:3" ht="21" x14ac:dyDescent="0.35">
      <c r="B1" s="120" t="str">
        <f>[1]Linelist!B1</f>
        <v xml:space="preserve">&lt;Outbreak #&gt; | &lt;Outbreak/Event Name&gt; </v>
      </c>
    </row>
    <row r="2" spans="1:3" ht="34.5" customHeight="1" x14ac:dyDescent="0.35">
      <c r="B2" s="120" t="s">
        <v>163</v>
      </c>
    </row>
    <row r="3" spans="1:3" x14ac:dyDescent="0.25">
      <c r="A3" s="121" t="s">
        <v>164</v>
      </c>
    </row>
    <row r="4" spans="1:3" x14ac:dyDescent="0.25">
      <c r="A4" s="121" t="s">
        <v>165</v>
      </c>
    </row>
    <row r="5" spans="1:3" x14ac:dyDescent="0.25">
      <c r="A5" s="122" t="s">
        <v>166</v>
      </c>
    </row>
    <row r="6" spans="1:3" x14ac:dyDescent="0.25">
      <c r="A6" s="121"/>
    </row>
    <row r="7" spans="1:3" x14ac:dyDescent="0.25">
      <c r="A7" s="123"/>
      <c r="B7" s="124"/>
      <c r="C7" s="125"/>
    </row>
    <row r="8" spans="1:3" x14ac:dyDescent="0.25">
      <c r="A8" s="126"/>
      <c r="B8" s="127"/>
      <c r="C8" s="128"/>
    </row>
    <row r="9" spans="1:3" x14ac:dyDescent="0.25">
      <c r="A9" s="126"/>
      <c r="B9" s="127"/>
      <c r="C9" s="128"/>
    </row>
    <row r="10" spans="1:3" x14ac:dyDescent="0.25">
      <c r="A10" s="126"/>
      <c r="B10" s="127"/>
      <c r="C10" s="128"/>
    </row>
    <row r="11" spans="1:3" x14ac:dyDescent="0.25">
      <c r="A11" s="126"/>
      <c r="B11" s="127"/>
      <c r="C11" s="128"/>
    </row>
    <row r="12" spans="1:3" x14ac:dyDescent="0.25">
      <c r="A12" s="126"/>
      <c r="B12" s="127"/>
      <c r="C12" s="128"/>
    </row>
    <row r="13" spans="1:3" x14ac:dyDescent="0.25">
      <c r="A13" s="126"/>
      <c r="B13" s="127"/>
      <c r="C13" s="128"/>
    </row>
    <row r="14" spans="1:3" x14ac:dyDescent="0.25">
      <c r="A14" s="126"/>
      <c r="B14" s="127"/>
      <c r="C14" s="128"/>
    </row>
    <row r="15" spans="1:3" x14ac:dyDescent="0.25">
      <c r="A15" s="126"/>
      <c r="B15" s="127"/>
      <c r="C15" s="128"/>
    </row>
    <row r="16" spans="1:3" x14ac:dyDescent="0.25">
      <c r="A16" s="126"/>
      <c r="B16" s="127"/>
      <c r="C16" s="128"/>
    </row>
    <row r="17" spans="1:3" x14ac:dyDescent="0.25">
      <c r="A17" s="126"/>
      <c r="B17" s="127"/>
      <c r="C17" s="128"/>
    </row>
    <row r="18" spans="1:3" x14ac:dyDescent="0.25">
      <c r="A18" s="126"/>
      <c r="B18" s="127"/>
      <c r="C18" s="128"/>
    </row>
    <row r="19" spans="1:3" x14ac:dyDescent="0.25">
      <c r="A19" s="126"/>
      <c r="B19" s="127"/>
      <c r="C19" s="128"/>
    </row>
    <row r="20" spans="1:3" x14ac:dyDescent="0.25">
      <c r="A20" s="126"/>
      <c r="B20" s="127"/>
      <c r="C20" s="128"/>
    </row>
    <row r="21" spans="1:3" x14ac:dyDescent="0.25">
      <c r="A21" s="126"/>
      <c r="B21" s="127"/>
      <c r="C21" s="128"/>
    </row>
    <row r="22" spans="1:3" x14ac:dyDescent="0.25">
      <c r="A22" s="126"/>
      <c r="B22" s="127"/>
      <c r="C22" s="128"/>
    </row>
    <row r="23" spans="1:3" x14ac:dyDescent="0.25">
      <c r="A23" s="126"/>
      <c r="B23" s="127"/>
      <c r="C23" s="128"/>
    </row>
    <row r="24" spans="1:3" x14ac:dyDescent="0.25">
      <c r="A24" s="129"/>
      <c r="B24" s="130"/>
      <c r="C24" s="131"/>
    </row>
  </sheetData>
  <hyperlinks>
    <hyperlink ref="A5" r:id="rId2"/>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C8" sqref="C8"/>
    </sheetView>
  </sheetViews>
  <sheetFormatPr defaultRowHeight="15" x14ac:dyDescent="0.25"/>
  <cols>
    <col min="1" max="1" width="33.42578125" style="143" customWidth="1"/>
    <col min="2" max="2" width="68.140625" style="143" customWidth="1"/>
    <col min="3" max="3" width="65.85546875" style="143" customWidth="1"/>
    <col min="4" max="4" width="74.140625" style="143" customWidth="1"/>
  </cols>
  <sheetData>
    <row r="1" spans="1:4" ht="19.5" thickBot="1" x14ac:dyDescent="0.3">
      <c r="A1" s="144"/>
      <c r="B1" s="145" t="s">
        <v>167</v>
      </c>
      <c r="C1" s="145" t="s">
        <v>168</v>
      </c>
      <c r="D1" s="145" t="s">
        <v>169</v>
      </c>
    </row>
    <row r="2" spans="1:4" x14ac:dyDescent="0.25">
      <c r="A2" s="132" t="s">
        <v>170</v>
      </c>
      <c r="B2" s="133" t="s">
        <v>171</v>
      </c>
      <c r="C2" s="133" t="s">
        <v>172</v>
      </c>
      <c r="D2" s="134" t="s">
        <v>173</v>
      </c>
    </row>
    <row r="3" spans="1:4" ht="45" x14ac:dyDescent="0.25">
      <c r="A3" s="135" t="s">
        <v>17</v>
      </c>
      <c r="B3" s="136" t="s">
        <v>174</v>
      </c>
      <c r="C3" s="136" t="s">
        <v>175</v>
      </c>
      <c r="D3" s="137" t="s">
        <v>173</v>
      </c>
    </row>
    <row r="4" spans="1:4" ht="30" x14ac:dyDescent="0.25">
      <c r="A4" s="135" t="s">
        <v>18</v>
      </c>
      <c r="B4" s="136" t="s">
        <v>176</v>
      </c>
      <c r="C4" s="136"/>
      <c r="D4" s="137" t="s">
        <v>173</v>
      </c>
    </row>
    <row r="5" spans="1:4" x14ac:dyDescent="0.25">
      <c r="A5" s="135" t="s">
        <v>19</v>
      </c>
      <c r="B5" s="136" t="s">
        <v>177</v>
      </c>
      <c r="C5" s="136"/>
      <c r="D5" s="136" t="s">
        <v>178</v>
      </c>
    </row>
    <row r="6" spans="1:4" ht="30" x14ac:dyDescent="0.25">
      <c r="A6" s="135" t="s">
        <v>20</v>
      </c>
      <c r="B6" s="136" t="s">
        <v>179</v>
      </c>
      <c r="C6" s="136" t="s">
        <v>180</v>
      </c>
      <c r="D6" s="137" t="s">
        <v>181</v>
      </c>
    </row>
    <row r="7" spans="1:4" ht="30" x14ac:dyDescent="0.25">
      <c r="A7" s="135" t="s">
        <v>21</v>
      </c>
      <c r="B7" s="136" t="s">
        <v>182</v>
      </c>
      <c r="C7" s="136" t="s">
        <v>183</v>
      </c>
      <c r="D7" s="137" t="s">
        <v>178</v>
      </c>
    </row>
    <row r="8" spans="1:4" x14ac:dyDescent="0.25">
      <c r="A8" s="135" t="s">
        <v>22</v>
      </c>
      <c r="B8" s="136" t="s">
        <v>184</v>
      </c>
      <c r="C8" s="136" t="s">
        <v>185</v>
      </c>
      <c r="D8" s="137" t="s">
        <v>178</v>
      </c>
    </row>
    <row r="9" spans="1:4" ht="45" x14ac:dyDescent="0.25">
      <c r="A9" s="135" t="s">
        <v>23</v>
      </c>
      <c r="B9" s="136" t="s">
        <v>186</v>
      </c>
      <c r="C9" s="136" t="s">
        <v>187</v>
      </c>
      <c r="D9" s="137" t="s">
        <v>188</v>
      </c>
    </row>
    <row r="10" spans="1:4" ht="45" x14ac:dyDescent="0.25">
      <c r="A10" s="135" t="s">
        <v>24</v>
      </c>
      <c r="B10" s="136" t="s">
        <v>189</v>
      </c>
      <c r="C10" s="136" t="s">
        <v>190</v>
      </c>
      <c r="D10" s="137" t="s">
        <v>191</v>
      </c>
    </row>
    <row r="11" spans="1:4" ht="105" x14ac:dyDescent="0.25">
      <c r="A11" s="135" t="s">
        <v>25</v>
      </c>
      <c r="B11" s="136" t="s">
        <v>192</v>
      </c>
      <c r="C11" s="136" t="s">
        <v>193</v>
      </c>
      <c r="D11" s="137" t="s">
        <v>194</v>
      </c>
    </row>
    <row r="12" spans="1:4" ht="30" x14ac:dyDescent="0.25">
      <c r="A12" s="135" t="s">
        <v>26</v>
      </c>
      <c r="B12" s="136" t="s">
        <v>195</v>
      </c>
      <c r="C12" s="136" t="s">
        <v>196</v>
      </c>
      <c r="D12" s="138" t="s">
        <v>197</v>
      </c>
    </row>
    <row r="13" spans="1:4" ht="30" x14ac:dyDescent="0.25">
      <c r="A13" s="135" t="s">
        <v>27</v>
      </c>
      <c r="B13" s="136" t="s">
        <v>198</v>
      </c>
      <c r="C13" s="136" t="s">
        <v>196</v>
      </c>
      <c r="D13" s="138" t="s">
        <v>197</v>
      </c>
    </row>
    <row r="14" spans="1:4" ht="30" x14ac:dyDescent="0.25">
      <c r="A14" s="139" t="s">
        <v>28</v>
      </c>
      <c r="B14" s="136" t="s">
        <v>199</v>
      </c>
      <c r="C14" s="136" t="s">
        <v>200</v>
      </c>
      <c r="D14" s="138" t="s">
        <v>197</v>
      </c>
    </row>
    <row r="15" spans="1:4" ht="30" x14ac:dyDescent="0.25">
      <c r="A15" s="135" t="s">
        <v>29</v>
      </c>
      <c r="B15" s="136" t="s">
        <v>201</v>
      </c>
      <c r="C15" s="136" t="s">
        <v>202</v>
      </c>
      <c r="D15" s="138" t="s">
        <v>197</v>
      </c>
    </row>
    <row r="16" spans="1:4" ht="30" x14ac:dyDescent="0.25">
      <c r="A16" s="135" t="s">
        <v>30</v>
      </c>
      <c r="B16" s="136" t="s">
        <v>203</v>
      </c>
      <c r="C16" s="136" t="s">
        <v>202</v>
      </c>
      <c r="D16" s="138" t="s">
        <v>197</v>
      </c>
    </row>
    <row r="17" spans="1:4" ht="30" x14ac:dyDescent="0.25">
      <c r="A17" s="135" t="s">
        <v>31</v>
      </c>
      <c r="B17" s="136" t="s">
        <v>204</v>
      </c>
      <c r="C17" s="136" t="s">
        <v>202</v>
      </c>
      <c r="D17" s="138" t="s">
        <v>197</v>
      </c>
    </row>
    <row r="18" spans="1:4" ht="30" x14ac:dyDescent="0.25">
      <c r="A18" s="135" t="s">
        <v>32</v>
      </c>
      <c r="B18" s="136" t="s">
        <v>205</v>
      </c>
      <c r="C18" s="136" t="s">
        <v>202</v>
      </c>
      <c r="D18" s="138" t="s">
        <v>197</v>
      </c>
    </row>
    <row r="19" spans="1:4" ht="30" x14ac:dyDescent="0.25">
      <c r="A19" s="135" t="s">
        <v>32</v>
      </c>
      <c r="B19" s="136" t="s">
        <v>205</v>
      </c>
      <c r="C19" s="136" t="s">
        <v>202</v>
      </c>
      <c r="D19" s="138" t="s">
        <v>197</v>
      </c>
    </row>
    <row r="20" spans="1:4" x14ac:dyDescent="0.25">
      <c r="A20" s="135" t="s">
        <v>33</v>
      </c>
      <c r="B20" s="136" t="s">
        <v>206</v>
      </c>
      <c r="C20" s="136"/>
      <c r="D20" s="137" t="s">
        <v>207</v>
      </c>
    </row>
    <row r="21" spans="1:4" x14ac:dyDescent="0.25">
      <c r="A21" s="135" t="s">
        <v>34</v>
      </c>
      <c r="B21" s="136" t="s">
        <v>208</v>
      </c>
      <c r="C21" s="136"/>
      <c r="D21" s="137" t="s">
        <v>207</v>
      </c>
    </row>
    <row r="22" spans="1:4" ht="30" x14ac:dyDescent="0.25">
      <c r="A22" s="135" t="s">
        <v>35</v>
      </c>
      <c r="B22" s="136" t="s">
        <v>209</v>
      </c>
      <c r="C22" s="136" t="s">
        <v>210</v>
      </c>
      <c r="D22" s="137" t="s">
        <v>207</v>
      </c>
    </row>
    <row r="23" spans="1:4" x14ac:dyDescent="0.25">
      <c r="A23" s="135" t="s">
        <v>36</v>
      </c>
      <c r="B23" s="136"/>
      <c r="C23" s="136"/>
      <c r="D23" s="137" t="s">
        <v>207</v>
      </c>
    </row>
    <row r="24" spans="1:4" x14ac:dyDescent="0.25">
      <c r="A24" s="135" t="s">
        <v>37</v>
      </c>
      <c r="B24" s="136"/>
      <c r="C24" s="136"/>
      <c r="D24" s="137" t="s">
        <v>207</v>
      </c>
    </row>
    <row r="25" spans="1:4" x14ac:dyDescent="0.25">
      <c r="A25" s="135" t="s">
        <v>38</v>
      </c>
      <c r="B25" s="136"/>
      <c r="C25" s="136"/>
      <c r="D25" s="137" t="s">
        <v>207</v>
      </c>
    </row>
    <row r="26" spans="1:4" x14ac:dyDescent="0.25">
      <c r="A26" s="135" t="s">
        <v>39</v>
      </c>
      <c r="B26" s="136"/>
      <c r="C26" s="136"/>
      <c r="D26" s="137" t="s">
        <v>207</v>
      </c>
    </row>
    <row r="27" spans="1:4" x14ac:dyDescent="0.25">
      <c r="A27" s="135" t="s">
        <v>40</v>
      </c>
      <c r="B27" s="136"/>
      <c r="C27" s="136"/>
      <c r="D27" s="137" t="s">
        <v>207</v>
      </c>
    </row>
    <row r="28" spans="1:4" x14ac:dyDescent="0.25">
      <c r="A28" s="135" t="s">
        <v>41</v>
      </c>
      <c r="B28" s="136"/>
      <c r="C28" s="136"/>
      <c r="D28" s="137" t="s">
        <v>207</v>
      </c>
    </row>
    <row r="29" spans="1:4" x14ac:dyDescent="0.25">
      <c r="A29" s="135" t="s">
        <v>42</v>
      </c>
      <c r="B29" s="136"/>
      <c r="C29" s="136"/>
      <c r="D29" s="137" t="s">
        <v>207</v>
      </c>
    </row>
    <row r="30" spans="1:4" x14ac:dyDescent="0.25">
      <c r="A30" s="135" t="s">
        <v>14</v>
      </c>
      <c r="B30" s="136"/>
      <c r="C30" s="136"/>
      <c r="D30" s="137" t="s">
        <v>207</v>
      </c>
    </row>
    <row r="31" spans="1:4" x14ac:dyDescent="0.25">
      <c r="A31" s="135" t="s">
        <v>14</v>
      </c>
      <c r="B31" s="136"/>
      <c r="C31" s="136"/>
      <c r="D31" s="137" t="s">
        <v>207</v>
      </c>
    </row>
    <row r="32" spans="1:4" ht="45" x14ac:dyDescent="0.25">
      <c r="A32" s="135" t="s">
        <v>43</v>
      </c>
      <c r="B32" s="136" t="s">
        <v>211</v>
      </c>
      <c r="C32" s="136" t="s">
        <v>212</v>
      </c>
      <c r="D32" s="137" t="s">
        <v>207</v>
      </c>
    </row>
    <row r="33" spans="1:4" ht="30" x14ac:dyDescent="0.25">
      <c r="A33" s="135" t="s">
        <v>44</v>
      </c>
      <c r="B33" s="136" t="s">
        <v>213</v>
      </c>
      <c r="C33" s="136" t="s">
        <v>214</v>
      </c>
      <c r="D33" s="137" t="s">
        <v>207</v>
      </c>
    </row>
    <row r="34" spans="1:4" ht="165" x14ac:dyDescent="0.25">
      <c r="A34" s="135" t="s">
        <v>45</v>
      </c>
      <c r="B34" s="136" t="s">
        <v>215</v>
      </c>
      <c r="C34" s="136" t="s">
        <v>216</v>
      </c>
      <c r="D34" s="137" t="s">
        <v>207</v>
      </c>
    </row>
    <row r="35" spans="1:4" ht="30" x14ac:dyDescent="0.25">
      <c r="A35" s="135" t="s">
        <v>46</v>
      </c>
      <c r="B35" s="136" t="s">
        <v>217</v>
      </c>
      <c r="C35" s="136" t="s">
        <v>218</v>
      </c>
      <c r="D35" s="137" t="s">
        <v>207</v>
      </c>
    </row>
    <row r="36" spans="1:4" x14ac:dyDescent="0.25">
      <c r="A36" s="135" t="s">
        <v>47</v>
      </c>
      <c r="B36" s="136" t="s">
        <v>219</v>
      </c>
      <c r="C36" s="136" t="s">
        <v>220</v>
      </c>
      <c r="D36" s="137" t="s">
        <v>207</v>
      </c>
    </row>
    <row r="37" spans="1:4" x14ac:dyDescent="0.25">
      <c r="A37" s="135" t="s">
        <v>48</v>
      </c>
      <c r="B37" s="136" t="s">
        <v>221</v>
      </c>
      <c r="C37" s="136"/>
      <c r="D37" s="137" t="s">
        <v>207</v>
      </c>
    </row>
    <row r="38" spans="1:4" ht="30" x14ac:dyDescent="0.25">
      <c r="A38" s="135" t="s">
        <v>49</v>
      </c>
      <c r="B38" s="135" t="s">
        <v>222</v>
      </c>
      <c r="C38" s="136"/>
      <c r="D38" s="137" t="s">
        <v>223</v>
      </c>
    </row>
    <row r="39" spans="1:4" x14ac:dyDescent="0.25">
      <c r="A39" s="135" t="s">
        <v>50</v>
      </c>
      <c r="B39" s="136" t="s">
        <v>224</v>
      </c>
      <c r="C39" s="136"/>
      <c r="D39" s="137" t="s">
        <v>178</v>
      </c>
    </row>
    <row r="40" spans="1:4" x14ac:dyDescent="0.25">
      <c r="A40" s="135" t="s">
        <v>51</v>
      </c>
      <c r="B40" s="136" t="s">
        <v>225</v>
      </c>
      <c r="C40" s="136"/>
      <c r="D40" s="137" t="s">
        <v>173</v>
      </c>
    </row>
    <row r="41" spans="1:4" x14ac:dyDescent="0.25">
      <c r="A41" s="135" t="s">
        <v>52</v>
      </c>
      <c r="B41" s="136" t="s">
        <v>226</v>
      </c>
      <c r="C41" s="136"/>
      <c r="D41" s="137" t="s">
        <v>173</v>
      </c>
    </row>
    <row r="42" spans="1:4" x14ac:dyDescent="0.25">
      <c r="A42" s="135" t="s">
        <v>53</v>
      </c>
      <c r="B42" s="136" t="s">
        <v>227</v>
      </c>
      <c r="C42" s="136"/>
      <c r="D42" s="137" t="s">
        <v>173</v>
      </c>
    </row>
    <row r="43" spans="1:4" x14ac:dyDescent="0.25">
      <c r="A43" s="135" t="s">
        <v>54</v>
      </c>
      <c r="B43" s="136" t="s">
        <v>228</v>
      </c>
      <c r="C43" s="136"/>
      <c r="D43" s="137" t="s">
        <v>178</v>
      </c>
    </row>
    <row r="44" spans="1:4" ht="30" x14ac:dyDescent="0.25">
      <c r="A44" s="135" t="s">
        <v>55</v>
      </c>
      <c r="B44" s="136" t="s">
        <v>229</v>
      </c>
      <c r="C44" s="136" t="s">
        <v>230</v>
      </c>
      <c r="D44" s="137" t="s">
        <v>231</v>
      </c>
    </row>
    <row r="45" spans="1:4" x14ac:dyDescent="0.25">
      <c r="A45" s="135" t="s">
        <v>56</v>
      </c>
      <c r="B45" s="136" t="s">
        <v>232</v>
      </c>
      <c r="C45" s="136"/>
      <c r="D45" s="137" t="s">
        <v>207</v>
      </c>
    </row>
    <row r="46" spans="1:4" x14ac:dyDescent="0.25">
      <c r="A46" s="135" t="s">
        <v>57</v>
      </c>
      <c r="B46" s="136" t="s">
        <v>233</v>
      </c>
      <c r="C46" s="136"/>
      <c r="D46" s="137" t="s">
        <v>178</v>
      </c>
    </row>
    <row r="47" spans="1:4" x14ac:dyDescent="0.25">
      <c r="A47" s="135" t="s">
        <v>54</v>
      </c>
      <c r="B47" s="136" t="s">
        <v>234</v>
      </c>
      <c r="C47" s="136"/>
      <c r="D47" s="137" t="s">
        <v>178</v>
      </c>
    </row>
    <row r="48" spans="1:4" ht="90" x14ac:dyDescent="0.25">
      <c r="A48" s="135" t="s">
        <v>235</v>
      </c>
      <c r="B48" s="136" t="s">
        <v>236</v>
      </c>
      <c r="C48" s="136" t="s">
        <v>237</v>
      </c>
      <c r="D48" s="137"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7"/>
  <sheetViews>
    <sheetView workbookViewId="0">
      <selection activeCell="G24" sqref="G24"/>
    </sheetView>
  </sheetViews>
  <sheetFormatPr defaultRowHeight="15" x14ac:dyDescent="0.25"/>
  <cols>
    <col min="4" max="5" width="16" customWidth="1"/>
    <col min="6" max="6" width="22.28515625" customWidth="1"/>
  </cols>
  <sheetData>
    <row r="1" spans="1:6" s="140" customFormat="1" ht="19.5" customHeight="1" x14ac:dyDescent="0.25">
      <c r="A1" s="140" t="s">
        <v>238</v>
      </c>
    </row>
    <row r="3" spans="1:6" s="141" customFormat="1" x14ac:dyDescent="0.25">
      <c r="A3" s="141" t="s">
        <v>20</v>
      </c>
      <c r="B3" s="141" t="s">
        <v>239</v>
      </c>
      <c r="C3" s="141" t="s">
        <v>240</v>
      </c>
      <c r="D3" s="141" t="s">
        <v>25</v>
      </c>
      <c r="E3" s="141" t="s">
        <v>241</v>
      </c>
      <c r="F3" s="141" t="s">
        <v>242</v>
      </c>
    </row>
    <row r="4" spans="1:6" s="41" customFormat="1" x14ac:dyDescent="0.25">
      <c r="A4" s="41" t="s">
        <v>243</v>
      </c>
      <c r="B4" s="41" t="s">
        <v>244</v>
      </c>
      <c r="C4" s="41" t="s">
        <v>245</v>
      </c>
      <c r="D4" s="41" t="s">
        <v>246</v>
      </c>
      <c r="E4" s="41" t="s">
        <v>247</v>
      </c>
      <c r="F4" s="142" t="s">
        <v>248</v>
      </c>
    </row>
    <row r="5" spans="1:6" s="41" customFormat="1" x14ac:dyDescent="0.25">
      <c r="A5" s="41" t="s">
        <v>249</v>
      </c>
      <c r="B5" s="41" t="s">
        <v>250</v>
      </c>
      <c r="C5" s="41" t="s">
        <v>251</v>
      </c>
      <c r="D5" s="41" t="s">
        <v>252</v>
      </c>
      <c r="E5" s="41" t="s">
        <v>253</v>
      </c>
      <c r="F5" s="142" t="s">
        <v>254</v>
      </c>
    </row>
    <row r="6" spans="1:6" s="41" customFormat="1" x14ac:dyDescent="0.25">
      <c r="A6" s="41" t="s">
        <v>255</v>
      </c>
      <c r="C6" s="41" t="s">
        <v>256</v>
      </c>
      <c r="D6" s="41" t="s">
        <v>136</v>
      </c>
      <c r="E6" s="41" t="s">
        <v>257</v>
      </c>
      <c r="F6" s="142" t="s">
        <v>258</v>
      </c>
    </row>
    <row r="7" spans="1:6" s="41" customFormat="1" x14ac:dyDescent="0.25">
      <c r="A7" s="41" t="s">
        <v>259</v>
      </c>
      <c r="C7" s="41" t="s">
        <v>260</v>
      </c>
      <c r="E7" s="41" t="s">
        <v>261</v>
      </c>
      <c r="F7" s="142" t="s">
        <v>262</v>
      </c>
    </row>
    <row r="8" spans="1:6" s="41" customFormat="1" x14ac:dyDescent="0.25">
      <c r="A8" s="41" t="s">
        <v>263</v>
      </c>
      <c r="E8" s="41" t="s">
        <v>260</v>
      </c>
      <c r="F8" s="142" t="s">
        <v>264</v>
      </c>
    </row>
    <row r="9" spans="1:6" s="41" customFormat="1" x14ac:dyDescent="0.25">
      <c r="A9" s="41" t="s">
        <v>265</v>
      </c>
      <c r="F9" s="142" t="s">
        <v>266</v>
      </c>
    </row>
    <row r="10" spans="1:6" s="41" customFormat="1" x14ac:dyDescent="0.25">
      <c r="A10" s="41" t="s">
        <v>267</v>
      </c>
      <c r="F10" s="142" t="s">
        <v>268</v>
      </c>
    </row>
    <row r="11" spans="1:6" s="41" customFormat="1" x14ac:dyDescent="0.25">
      <c r="A11" s="41" t="s">
        <v>269</v>
      </c>
      <c r="F11" s="142" t="s">
        <v>270</v>
      </c>
    </row>
    <row r="12" spans="1:6" s="41" customFormat="1" x14ac:dyDescent="0.25">
      <c r="A12" s="41" t="s">
        <v>271</v>
      </c>
    </row>
    <row r="13" spans="1:6" s="41" customFormat="1" x14ac:dyDescent="0.25">
      <c r="A13" s="41" t="s">
        <v>272</v>
      </c>
    </row>
    <row r="14" spans="1:6" s="41" customFormat="1" x14ac:dyDescent="0.25">
      <c r="A14" s="41" t="s">
        <v>273</v>
      </c>
    </row>
    <row r="15" spans="1:6" s="41" customFormat="1" x14ac:dyDescent="0.25">
      <c r="A15" s="41" t="s">
        <v>274</v>
      </c>
    </row>
    <row r="16" spans="1:6" s="41" customFormat="1" x14ac:dyDescent="0.25">
      <c r="A16" s="41" t="s">
        <v>275</v>
      </c>
    </row>
    <row r="17" spans="47:117" x14ac:dyDescent="0.25">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row>
  </sheetData>
  <mergeCells count="1">
    <mergeCell ref="A1:XF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vt:lpstr>
      <vt:lpstr>Linelist</vt:lpstr>
      <vt:lpstr>SummaryTables</vt:lpstr>
      <vt:lpstr>EpiUpdateChart</vt:lpstr>
      <vt:lpstr>PivotTable</vt:lpstr>
      <vt:lpstr>Data Dictionary</vt:lpstr>
      <vt:lpstr>DropDownMenuOptions</vt:lpstr>
    </vt:vector>
  </TitlesOfParts>
  <Company>Health Canada - Santé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Tooby</dc:creator>
  <cp:lastModifiedBy>Megan Tooby</cp:lastModifiedBy>
  <dcterms:created xsi:type="dcterms:W3CDTF">2021-10-04T20:44:13Z</dcterms:created>
  <dcterms:modified xsi:type="dcterms:W3CDTF">2021-10-04T20:56:48Z</dcterms:modified>
</cp:coreProperties>
</file>